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CETI\Planeación y Evalucación\Estadística Institucional\Numeralia CETI\Feb-Jun 2019\"/>
    </mc:Choice>
  </mc:AlternateContent>
  <bookViews>
    <workbookView xWindow="0" yWindow="0" windowWidth="20490" windowHeight="7650"/>
  </bookViews>
  <sheets>
    <sheet name="Numeralia CETI" sheetId="2" r:id="rId1"/>
  </sheets>
  <definedNames>
    <definedName name="_xlnm.Print_Area" localSheetId="0">'Numeralia CETI'!$A$1:$O$374</definedName>
    <definedName name="_xlnm.Print_Titles" localSheetId="0">'Numeralia CETI'!$1:$5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B149" i="2" l="1"/>
  <c r="B148" i="2"/>
  <c r="B147" i="2"/>
  <c r="B146" i="2"/>
  <c r="B145" i="2"/>
  <c r="B144" i="2"/>
  <c r="B143" i="2"/>
  <c r="B142" i="2"/>
  <c r="B141" i="2"/>
  <c r="B159" i="2" l="1"/>
  <c r="B158" i="2"/>
  <c r="B157" i="2" s="1"/>
  <c r="N157" i="2"/>
  <c r="M157" i="2"/>
  <c r="B152" i="2"/>
  <c r="B175" i="2" l="1"/>
  <c r="M315" i="2" l="1"/>
  <c r="M312" i="2"/>
  <c r="M311" i="2"/>
  <c r="N310" i="2"/>
  <c r="B310" i="2"/>
  <c r="M309" i="2"/>
  <c r="M308" i="2"/>
  <c r="M307" i="2"/>
  <c r="M306" i="2"/>
  <c r="N305" i="2"/>
  <c r="B305" i="2"/>
  <c r="M304" i="2"/>
  <c r="M303" i="2"/>
  <c r="M302" i="2"/>
  <c r="M301" i="2"/>
  <c r="M300" i="2"/>
  <c r="M299" i="2"/>
  <c r="N298" i="2"/>
  <c r="B298" i="2"/>
  <c r="B321" i="2"/>
  <c r="B320" i="2"/>
  <c r="B319" i="2"/>
  <c r="B318" i="2"/>
  <c r="N317" i="2"/>
  <c r="M317" i="2"/>
  <c r="B373" i="2"/>
  <c r="B372" i="2"/>
  <c r="B371" i="2"/>
  <c r="B370" i="2"/>
  <c r="B369" i="2"/>
  <c r="B368" i="2"/>
  <c r="N367" i="2"/>
  <c r="M367" i="2"/>
  <c r="B366" i="2"/>
  <c r="B365" i="2"/>
  <c r="B364" i="2"/>
  <c r="B363" i="2"/>
  <c r="B362" i="2"/>
  <c r="B361" i="2"/>
  <c r="N360" i="2"/>
  <c r="M360" i="2"/>
  <c r="B359" i="2"/>
  <c r="B358" i="2"/>
  <c r="B357" i="2"/>
  <c r="B356" i="2"/>
  <c r="B355" i="2"/>
  <c r="B354" i="2"/>
  <c r="N353" i="2"/>
  <c r="M353" i="2"/>
  <c r="B352" i="2"/>
  <c r="B351" i="2"/>
  <c r="B350" i="2"/>
  <c r="B349" i="2"/>
  <c r="B348" i="2"/>
  <c r="B347" i="2"/>
  <c r="N346" i="2"/>
  <c r="M346" i="2"/>
  <c r="B345" i="2"/>
  <c r="B344" i="2"/>
  <c r="B343" i="2"/>
  <c r="B342" i="2"/>
  <c r="B341" i="2"/>
  <c r="B340" i="2"/>
  <c r="N339" i="2"/>
  <c r="M339" i="2"/>
  <c r="M338" i="2" l="1"/>
  <c r="B297" i="2"/>
  <c r="B346" i="2"/>
  <c r="M310" i="2"/>
  <c r="B353" i="2"/>
  <c r="B317" i="2"/>
  <c r="M305" i="2"/>
  <c r="N297" i="2"/>
  <c r="B339" i="2"/>
  <c r="B360" i="2"/>
  <c r="B367" i="2"/>
  <c r="N338" i="2"/>
  <c r="M298" i="2"/>
  <c r="M297" i="2" l="1"/>
  <c r="B338" i="2"/>
  <c r="B105" i="2" l="1"/>
  <c r="B91" i="2"/>
  <c r="B95" i="2"/>
  <c r="B94" i="2"/>
  <c r="N35" i="2"/>
  <c r="M35" i="2"/>
  <c r="B41" i="2"/>
  <c r="B40" i="2"/>
  <c r="B52" i="2"/>
  <c r="B56" i="2"/>
  <c r="M59" i="2"/>
  <c r="B331" i="2" l="1"/>
  <c r="B332" i="2"/>
  <c r="M66" i="2" l="1"/>
  <c r="B49" i="2" l="1"/>
  <c r="B156" i="2" l="1"/>
  <c r="B155" i="2"/>
  <c r="B153" i="2"/>
  <c r="B151" i="2"/>
  <c r="N150" i="2"/>
  <c r="M150" i="2"/>
  <c r="B154" i="2"/>
  <c r="B150" i="2" l="1"/>
  <c r="B138" i="2"/>
  <c r="N136" i="2"/>
  <c r="M136" i="2"/>
  <c r="B247" i="2" l="1"/>
  <c r="B244" i="2"/>
  <c r="B241" i="2"/>
  <c r="B240" i="2" l="1"/>
  <c r="B254" i="2" l="1"/>
  <c r="B333" i="2" l="1"/>
  <c r="M330" i="2"/>
  <c r="B329" i="2"/>
  <c r="B328" i="2"/>
  <c r="B327" i="2"/>
  <c r="M326" i="2"/>
  <c r="B263" i="2"/>
  <c r="B250" i="2"/>
  <c r="B174" i="2"/>
  <c r="N140" i="2"/>
  <c r="M140" i="2"/>
  <c r="B137" i="2"/>
  <c r="B136" i="2" s="1"/>
  <c r="B135" i="2"/>
  <c r="B134" i="2"/>
  <c r="B133" i="2"/>
  <c r="B132" i="2"/>
  <c r="N131" i="2"/>
  <c r="M131" i="2"/>
  <c r="B124" i="2"/>
  <c r="B123" i="2"/>
  <c r="N122" i="2"/>
  <c r="N121" i="2" s="1"/>
  <c r="M122" i="2"/>
  <c r="M121" i="2" s="1"/>
  <c r="B118" i="2"/>
  <c r="B117" i="2"/>
  <c r="N116" i="2"/>
  <c r="M116" i="2"/>
  <c r="B115" i="2"/>
  <c r="B114" i="2"/>
  <c r="B113" i="2"/>
  <c r="B112" i="2"/>
  <c r="B111" i="2"/>
  <c r="B110" i="2"/>
  <c r="N109" i="2"/>
  <c r="M109" i="2"/>
  <c r="B108" i="2"/>
  <c r="B107" i="2"/>
  <c r="B106" i="2"/>
  <c r="B104" i="2"/>
  <c r="B103" i="2"/>
  <c r="B102" i="2"/>
  <c r="B101" i="2"/>
  <c r="N100" i="2"/>
  <c r="M100" i="2"/>
  <c r="B98" i="2"/>
  <c r="B97" i="2"/>
  <c r="N96" i="2"/>
  <c r="M96" i="2"/>
  <c r="B93" i="2"/>
  <c r="B92" i="2"/>
  <c r="B90" i="2"/>
  <c r="N89" i="2"/>
  <c r="M89" i="2"/>
  <c r="B68" i="2"/>
  <c r="B67" i="2"/>
  <c r="N66" i="2"/>
  <c r="B65" i="2"/>
  <c r="B64" i="2"/>
  <c r="B62" i="2"/>
  <c r="B61" i="2"/>
  <c r="B60" i="2"/>
  <c r="N59" i="2"/>
  <c r="B57" i="2"/>
  <c r="B55" i="2"/>
  <c r="B54" i="2"/>
  <c r="B53" i="2"/>
  <c r="B51" i="2"/>
  <c r="B50" i="2"/>
  <c r="B48" i="2"/>
  <c r="B47" i="2"/>
  <c r="N46" i="2"/>
  <c r="M46" i="2"/>
  <c r="B44" i="2"/>
  <c r="B43" i="2"/>
  <c r="N42" i="2"/>
  <c r="M42" i="2"/>
  <c r="B39" i="2"/>
  <c r="B38" i="2"/>
  <c r="B37" i="2"/>
  <c r="B36" i="2"/>
  <c r="B27" i="2"/>
  <c r="B89" i="2" l="1"/>
  <c r="B35" i="2"/>
  <c r="B272" i="2" s="1"/>
  <c r="N139" i="2"/>
  <c r="B330" i="2"/>
  <c r="M88" i="2"/>
  <c r="M99" i="2"/>
  <c r="M34" i="2"/>
  <c r="N130" i="2"/>
  <c r="N99" i="2"/>
  <c r="B131" i="2"/>
  <c r="B130" i="2" s="1"/>
  <c r="N167" i="2" s="1"/>
  <c r="B166" i="2" s="1"/>
  <c r="M139" i="2"/>
  <c r="B290" i="2"/>
  <c r="B289" i="2" s="1"/>
  <c r="B326" i="2"/>
  <c r="B59" i="2"/>
  <c r="B282" i="2" s="1"/>
  <c r="B281" i="2" s="1"/>
  <c r="B109" i="2"/>
  <c r="B116" i="2"/>
  <c r="M130" i="2"/>
  <c r="M45" i="2"/>
  <c r="B122" i="2"/>
  <c r="B46" i="2"/>
  <c r="B279" i="2" s="1"/>
  <c r="N88" i="2"/>
  <c r="B100" i="2"/>
  <c r="B140" i="2"/>
  <c r="B139" i="2" s="1"/>
  <c r="B121" i="2"/>
  <c r="N34" i="2"/>
  <c r="B42" i="2"/>
  <c r="B275" i="2" s="1"/>
  <c r="B274" i="2" s="1"/>
  <c r="N45" i="2"/>
  <c r="B66" i="2"/>
  <c r="B96" i="2"/>
  <c r="B285" i="2" l="1"/>
  <c r="B284" i="2" s="1"/>
  <c r="N87" i="2"/>
  <c r="B325" i="2"/>
  <c r="N129" i="2"/>
  <c r="M87" i="2"/>
  <c r="B34" i="2"/>
  <c r="B78" i="2" s="1"/>
  <c r="B88" i="2"/>
  <c r="M33" i="2"/>
  <c r="B99" i="2"/>
  <c r="M129" i="2"/>
  <c r="B129" i="2"/>
  <c r="N164" i="2" s="1"/>
  <c r="B163" i="2" s="1"/>
  <c r="B45" i="2"/>
  <c r="N33" i="2"/>
  <c r="B278" i="2"/>
  <c r="B270" i="2"/>
  <c r="B271" i="2"/>
  <c r="B277" i="2" l="1"/>
  <c r="B33" i="2"/>
  <c r="B87" i="2"/>
</calcChain>
</file>

<file path=xl/sharedStrings.xml><?xml version="1.0" encoding="utf-8"?>
<sst xmlns="http://schemas.openxmlformats.org/spreadsheetml/2006/main" count="363" uniqueCount="217">
  <si>
    <t>Centro de Enseñanza Técnica Industrial</t>
  </si>
  <si>
    <t>Dirección de Desarrollo Institucional</t>
  </si>
  <si>
    <t>Subdirección de Planeación y Evaluación Institucional</t>
  </si>
  <si>
    <t>Numeralia Institucional</t>
  </si>
  <si>
    <t>TOTAL</t>
  </si>
  <si>
    <t>Información General</t>
  </si>
  <si>
    <t>Planteles</t>
  </si>
  <si>
    <t>CETI plantel Colomos</t>
  </si>
  <si>
    <t>CETI plantel Tonalá</t>
  </si>
  <si>
    <t>CETI plantel Río Santiago</t>
  </si>
  <si>
    <t>Alumnos</t>
  </si>
  <si>
    <t>Mujeres</t>
  </si>
  <si>
    <t>Hombres</t>
  </si>
  <si>
    <t>Total de Alumnos del Centro de Enseñanza Técnica Industrial</t>
  </si>
  <si>
    <t>Alumnos en Educación Superior</t>
  </si>
  <si>
    <t>Plantel Colomos</t>
  </si>
  <si>
    <t>Ingeniería Diseño Electrónico y Sistemas Inteligentes</t>
  </si>
  <si>
    <t>Ingeniería Desarrollo de Software</t>
  </si>
  <si>
    <t>Ingeniería Industrial</t>
  </si>
  <si>
    <t>Ingeniería Mecatrónica</t>
  </si>
  <si>
    <t>Plantel Tonalá</t>
  </si>
  <si>
    <t>Alumnos en Educación Media Superior</t>
  </si>
  <si>
    <t>Tecnólogo en Informática y Computación</t>
  </si>
  <si>
    <t>Tecnólogo en Desarrollo de Software</t>
  </si>
  <si>
    <t>Tecnólogo en Control Automático e Instrumentación</t>
  </si>
  <si>
    <t>Tecnólogo en Construcción</t>
  </si>
  <si>
    <t>Tecnólogo en Electrónica y Comunicaciones</t>
  </si>
  <si>
    <t>Tecnólogo en Electromecánica</t>
  </si>
  <si>
    <t>Tecnólogo en Máquinas-Herramienta</t>
  </si>
  <si>
    <t>Tecnólogo en Mecánica Automotriz</t>
  </si>
  <si>
    <t>Tecnólogo Químico en Fármacos</t>
  </si>
  <si>
    <t>Tecnólogo Calidad Total y Productividad</t>
  </si>
  <si>
    <t>Tecnólogo Desarrollo Electrónico</t>
  </si>
  <si>
    <t>Tecnólogo Químico en Alimentos</t>
  </si>
  <si>
    <t>Tecnólogo Químico Industrial</t>
  </si>
  <si>
    <t>Plantel Río Santiago</t>
  </si>
  <si>
    <t>Tecnólogo en Calidad Total y Productividad</t>
  </si>
  <si>
    <t xml:space="preserve">Sistema Nacional de Bachillerato </t>
  </si>
  <si>
    <t>CETI Plantel Colomos</t>
  </si>
  <si>
    <t>CETI Plantel Tonalá</t>
  </si>
  <si>
    <t>Calidad de los programas educativos</t>
  </si>
  <si>
    <t>Porcentaje</t>
  </si>
  <si>
    <t xml:space="preserve">Matrícula </t>
  </si>
  <si>
    <t>Admisión</t>
  </si>
  <si>
    <t>Total de admitidos al Centro de Enseñanza Técnica Industrial</t>
  </si>
  <si>
    <t>Admitidos en Educación Superior</t>
  </si>
  <si>
    <t>Ingeniería en Desarrollo de Software</t>
  </si>
  <si>
    <t>Ingeniería en Diseño Electrónico y Sistemas Inteligentes</t>
  </si>
  <si>
    <t xml:space="preserve">Ingeniería Industrial </t>
  </si>
  <si>
    <t>Ingeniería  Mecatrónica</t>
  </si>
  <si>
    <t>Admitidos en Educación Media Superior</t>
  </si>
  <si>
    <t xml:space="preserve">Tecnólogo en Control Automático e Instrumentación </t>
  </si>
  <si>
    <t xml:space="preserve">Tecnólogo en Construcción </t>
  </si>
  <si>
    <t>Plantel  Tonalá</t>
  </si>
  <si>
    <t>Investigación</t>
  </si>
  <si>
    <t>Colomos</t>
  </si>
  <si>
    <t>Tonalá</t>
  </si>
  <si>
    <t>Río Santiago</t>
  </si>
  <si>
    <t>Talleres</t>
  </si>
  <si>
    <t>Laboratorios</t>
  </si>
  <si>
    <t>Áreas culturales</t>
  </si>
  <si>
    <t>Auditorio</t>
  </si>
  <si>
    <t>Oficinas</t>
  </si>
  <si>
    <t xml:space="preserve">Río Santiago </t>
  </si>
  <si>
    <t>Área Central</t>
  </si>
  <si>
    <t>Espacios de comedor</t>
  </si>
  <si>
    <t>Becas</t>
  </si>
  <si>
    <t>Total del área plantel Colomos (m²)</t>
  </si>
  <si>
    <t>Total del área plantel Tonalá (m²)</t>
  </si>
  <si>
    <t>Total del área plantel Río Santiago (m²)</t>
  </si>
  <si>
    <t>Total del área construida plantel Colomos (m²)</t>
  </si>
  <si>
    <t>Total del área construida plantel Tonalá (m²)</t>
  </si>
  <si>
    <t>Audiovisual</t>
  </si>
  <si>
    <t>Total de edificios</t>
  </si>
  <si>
    <t xml:space="preserve">Tonalá </t>
  </si>
  <si>
    <t xml:space="preserve">Estudiantes por computadora </t>
  </si>
  <si>
    <t>Total del personal del CETI</t>
  </si>
  <si>
    <t>Educación Superior plantel Colomos</t>
  </si>
  <si>
    <t>Educación Superior plantel Tonalá</t>
  </si>
  <si>
    <t>Educación Media Superior plantel Colomos</t>
  </si>
  <si>
    <t>Educación Media Superior plantel Tonalá</t>
  </si>
  <si>
    <t>Educación Media Superior plantel Río Santiago</t>
  </si>
  <si>
    <t>Personal Administrativo</t>
  </si>
  <si>
    <t>Directivos</t>
  </si>
  <si>
    <t>OIC</t>
  </si>
  <si>
    <t xml:space="preserve">Área Central </t>
  </si>
  <si>
    <t>Honorarios</t>
  </si>
  <si>
    <t>Personal de Honorarios</t>
  </si>
  <si>
    <t>Colomos Educación Media Superior</t>
  </si>
  <si>
    <t>Colomos Educación Superior</t>
  </si>
  <si>
    <t>Tonalá Educación Media Superior</t>
  </si>
  <si>
    <t>Tonalá Educación Superior</t>
  </si>
  <si>
    <t>Río Santiago Educación Media Superior</t>
  </si>
  <si>
    <t>Maestría</t>
  </si>
  <si>
    <t>Licenciatura</t>
  </si>
  <si>
    <t>Tecnólogo</t>
  </si>
  <si>
    <t xml:space="preserve">Tiempo completo </t>
  </si>
  <si>
    <t xml:space="preserve">3/4 de tiempo </t>
  </si>
  <si>
    <t xml:space="preserve">Educación Superior </t>
  </si>
  <si>
    <t>Medio tiempo</t>
  </si>
  <si>
    <t>Educación Media Superior</t>
  </si>
  <si>
    <t>Plantilla Docente</t>
  </si>
  <si>
    <t>Personal por Función</t>
  </si>
  <si>
    <t>Grado Académico Docente</t>
  </si>
  <si>
    <t xml:space="preserve">Equipos de cómputo para EMS Tonalá  </t>
  </si>
  <si>
    <t>Otro (Pasante de Tecnólogo, secundaria, preparatoria y especialidad)</t>
  </si>
  <si>
    <t xml:space="preserve">Número de estudiantes por computadora en Educación Superior </t>
  </si>
  <si>
    <t>Número de equipos de cómputo para ES Colomos</t>
  </si>
  <si>
    <t xml:space="preserve">Número de estudiantes de ES por computadora Colomos </t>
  </si>
  <si>
    <t>Número de equipos de cómputo para ES Tonalá</t>
  </si>
  <si>
    <t xml:space="preserve">Número de estudiantes de ES por computadora Tonalá </t>
  </si>
  <si>
    <t xml:space="preserve">Número de estudiantes de EMS por computadora Colomos </t>
  </si>
  <si>
    <t>Número de equipos de cómputo para EMS Colomos</t>
  </si>
  <si>
    <t xml:space="preserve">Número de estudiantes por computadora en Educación Media Superior </t>
  </si>
  <si>
    <t xml:space="preserve">Número de estudiantes de EMS por computadora Tonalá </t>
  </si>
  <si>
    <t>Número de estudiantes de EMS por computadora Río Santaigo</t>
  </si>
  <si>
    <t>Número de equipos de cómputo para EMS Río Santiago</t>
  </si>
  <si>
    <t xml:space="preserve">Ingeniería Mecatrónica </t>
  </si>
  <si>
    <t>Egresados en Educación Superior</t>
  </si>
  <si>
    <t>Egresados en Educación Media Superior</t>
  </si>
  <si>
    <t>Becas Institucionales</t>
  </si>
  <si>
    <t>Matrícula de ES Colomos</t>
  </si>
  <si>
    <t>Matrícula de  ES Tonalá</t>
  </si>
  <si>
    <t>Matrícula de EMS Colomos</t>
  </si>
  <si>
    <t xml:space="preserve">Matrícula de EMS Tonalá </t>
  </si>
  <si>
    <t>Matrícula de EMS Río Santiago</t>
  </si>
  <si>
    <t>Ingeniería  Industrial</t>
  </si>
  <si>
    <t>Total de egresados del Centro de Enseñanza Técnica Industrial</t>
  </si>
  <si>
    <t xml:space="preserve">Total de docentes participando en investigaciones institucionales </t>
  </si>
  <si>
    <t xml:space="preserve">Total de estudiantes participando en investigaciones institucionales </t>
  </si>
  <si>
    <t>Río Santiago Educación Superior</t>
  </si>
  <si>
    <t>Río Santiago Superior</t>
  </si>
  <si>
    <t>Aulas en uso</t>
  </si>
  <si>
    <t>Aulas existentes</t>
  </si>
  <si>
    <t>Estudiantes de Nivel Ingeniería en Estadías Profesionales</t>
  </si>
  <si>
    <t xml:space="preserve">Total de estudiantes de ES en estadías profesionales </t>
  </si>
  <si>
    <t xml:space="preserve">Plantel Colomos </t>
  </si>
  <si>
    <t>*Aplicable únicmaente a programas académicos por competencias.</t>
  </si>
  <si>
    <t>Número de ejemplares disponibles para consulta</t>
  </si>
  <si>
    <t xml:space="preserve">Biblioteca en Colomos </t>
  </si>
  <si>
    <t>Biblioteca en Tonalá</t>
  </si>
  <si>
    <t>Biblioteca en Río Santiago</t>
  </si>
  <si>
    <t>Tecnólogo en Químico en Fármacos</t>
  </si>
  <si>
    <t>Sanitarios y mingitorios</t>
  </si>
  <si>
    <t>Biblioteca (total de ejemplares)</t>
  </si>
  <si>
    <t>Salas de usos múltiples</t>
  </si>
  <si>
    <t>Programas educativos de Educación Superior acreditados por organismos reconocidos</t>
  </si>
  <si>
    <t>Número de ejemplares electrónicos</t>
  </si>
  <si>
    <t>Doctorado</t>
  </si>
  <si>
    <t>Miembros del Sistema Nacional de Investigadores (SNI)</t>
  </si>
  <si>
    <t>Colomos sanitarios para presonas con discapacidad</t>
  </si>
  <si>
    <t>Tonalá sanitarios para presonas con discapacidad</t>
  </si>
  <si>
    <t>Área Central sanitarios para presonas con discapacidad</t>
  </si>
  <si>
    <t>Río Santiago sanitarios para presonas con discapacidad</t>
  </si>
  <si>
    <t xml:space="preserve">Total </t>
  </si>
  <si>
    <t xml:space="preserve">Total de horas asignatura autorizadas </t>
  </si>
  <si>
    <t>Horas Asignatura</t>
  </si>
  <si>
    <t>Personal Docente por adscripción</t>
  </si>
  <si>
    <t>Administrativos Plantel Colomos</t>
  </si>
  <si>
    <t>Administrativos Plantel Tonalá</t>
  </si>
  <si>
    <t>Administrativos Plantel Río Santiago</t>
  </si>
  <si>
    <t>Administrativos Colomos</t>
  </si>
  <si>
    <t>Administrativos Tonalá</t>
  </si>
  <si>
    <t>Administrativos Río Santiago</t>
  </si>
  <si>
    <t>Administrativos Área Central</t>
  </si>
  <si>
    <t>*Egreso</t>
  </si>
  <si>
    <t>Semestre Febrero-Junio 2018</t>
  </si>
  <si>
    <t>2 Carreras de Educación Superior del Plantel Colomos acreditadas por CACEI</t>
  </si>
  <si>
    <t>Plazas docentes autorizadas CETI</t>
  </si>
  <si>
    <t xml:space="preserve">Porcentaje de egreso de tipo medio superior y superior </t>
  </si>
  <si>
    <t>Número de alumnos que egresan en el ciclo escolar t</t>
  </si>
  <si>
    <t xml:space="preserve">Porcentaje de egreso de educación media superior </t>
  </si>
  <si>
    <t>Número de alumnos que ingresan en el ciclo escolar t-n)</t>
  </si>
  <si>
    <t>*Indicador de corte semestral (datos de cierre agosto-diciembre 2018, los datos de febrero-junio 2019 no es posible calcularos a la fecha de la publicación de la numeralia)</t>
  </si>
  <si>
    <t>Docentes que imparten el servicio de tutroría</t>
  </si>
  <si>
    <t>Total del personal docente de EMS que imparte tutoría en el semestre.</t>
  </si>
  <si>
    <t>CETI Plantel Río Santiago</t>
  </si>
  <si>
    <t>3 de 3</t>
  </si>
  <si>
    <t>Matrícula de licenciatura en programas reconocidos por su calidad atendida en el año t -1</t>
  </si>
  <si>
    <t>Total de proyectos de investigación en desarrollo  en 2019</t>
  </si>
  <si>
    <t>A junio de 2019</t>
  </si>
  <si>
    <t>Semestre febrero-junio 2019</t>
  </si>
  <si>
    <t>Tecnólogo en Diseño y Mecánica Industrial</t>
  </si>
  <si>
    <t>Tecnólogo en Sistemas Electrónicos y Telecomunicaciones</t>
  </si>
  <si>
    <t xml:space="preserve">Ingeniería Civil Sustentable </t>
  </si>
  <si>
    <t>Ingeniería en Tecnología de Software</t>
  </si>
  <si>
    <t>Semestre Febrero-Junio 2019</t>
  </si>
  <si>
    <t>Ingeniería Diseño Electrónico y de Sistemas inteligentes</t>
  </si>
  <si>
    <t>Ingeniería Civil Sustentable</t>
  </si>
  <si>
    <t>Tecnólogo en Siestmas Eléctricos y Comunicaciones</t>
  </si>
  <si>
    <t>Al 30 de junio de 2019</t>
  </si>
  <si>
    <r>
      <t xml:space="preserve">Total de docentes por </t>
    </r>
    <r>
      <rPr>
        <b/>
        <u/>
        <sz val="10"/>
        <color theme="1"/>
        <rFont val="Arial"/>
        <family val="2"/>
      </rPr>
      <t>adscripción</t>
    </r>
    <r>
      <rPr>
        <b/>
        <sz val="10"/>
        <color theme="1"/>
        <rFont val="Arial"/>
        <family val="2"/>
      </rPr>
      <t xml:space="preserve"> en el CETI</t>
    </r>
  </si>
  <si>
    <t>Al mes de junio de 2019</t>
  </si>
  <si>
    <t>Educación Superior plantel Río Santiago</t>
  </si>
  <si>
    <t>Semestre Agosto-diciembre de 2018</t>
  </si>
  <si>
    <t xml:space="preserve">Porcentaje de egreso de educación superior </t>
  </si>
  <si>
    <t>Plantel  Río Santiago</t>
  </si>
  <si>
    <t>Total de área</t>
  </si>
  <si>
    <t>Total de área construida</t>
  </si>
  <si>
    <t>Total del área construida plantel Río Santiago (m²)</t>
  </si>
  <si>
    <t>Áreas verdes</t>
  </si>
  <si>
    <t>Aulas con Proyector en funcionamiento (cañon)</t>
  </si>
  <si>
    <t>Aulas con Pantalla en funcionamiento</t>
  </si>
  <si>
    <t>Áreas deportivas * especificar los espacios</t>
  </si>
  <si>
    <t>Colomos (cancha techada multi-usos, gimnasio al aire libre, gimnasio techado, mesas de ping pong)</t>
  </si>
  <si>
    <t>Infraestructura</t>
  </si>
  <si>
    <t>Tonalá (cancha techada p/futbol rapido, cancha abierta p/basquetbol y volleybol)</t>
  </si>
  <si>
    <t>Río Santiago (cancha techada para futbol, basquetbol y voleybol)</t>
  </si>
  <si>
    <t>Colomos (salón de teatro y orquesta)</t>
  </si>
  <si>
    <t>Tonalá (kiosko del rincón literario, explanada techada p/exposiciones)</t>
  </si>
  <si>
    <t>Río Santiago (lobby de cancha en domo)</t>
  </si>
  <si>
    <t>Becas de Educación Superior</t>
  </si>
  <si>
    <t>*Educación Media Superior: Las becas para este nivel se otrogaron a través del Programa de Becas Benito Juárez</t>
  </si>
  <si>
    <t>Programas activos de becas al mes de junio de 2019</t>
  </si>
  <si>
    <t>(fecha de actualización 30 de junio de 2019)</t>
  </si>
  <si>
    <t>Planteles miembros del Padrón de Buena Calidad del Sistema Nacional de Educación Media Superior (PC-SiNEMS) de acuerdo registros de COPEEMS</t>
  </si>
  <si>
    <t xml:space="preserve">*En 2019 se notificó a las instituciones sobre la disolución del Copeems, las actividades han quedado interrumpidas y se está a la espera de las deliberaciones legislativas en materia educativa, para establecer la instancia a cargo de la evaluación del tipo educativo medio superior.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</si>
</sst>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3"/>
      <color rgb="FFFFFFFF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3"/>
      <name val="Arial"/>
      <family val="2"/>
    </font>
    <font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199">
    <xf numFmtId="0" fontId="0" fillId="0" borderId="0" xfId="0"/>
    <xf numFmtId="0" fontId="0" fillId="5" borderId="0" xfId="0" applyFill="1"/>
    <xf numFmtId="0" fontId="3" fillId="5" borderId="0" xfId="0" applyFont="1" applyFill="1"/>
    <xf numFmtId="0" fontId="4" fillId="5" borderId="0" xfId="0" applyFont="1" applyFill="1"/>
    <xf numFmtId="0" fontId="0" fillId="5" borderId="0" xfId="0" applyFill="1" applyBorder="1"/>
    <xf numFmtId="0" fontId="1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/>
    <xf numFmtId="0" fontId="9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righ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0" xfId="0" applyFill="1"/>
    <xf numFmtId="9" fontId="8" fillId="9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5" borderId="0" xfId="1" applyFill="1"/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9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0" fillId="9" borderId="1" xfId="0" applyFill="1" applyBorder="1"/>
    <xf numFmtId="0" fontId="9" fillId="4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9" fontId="5" fillId="0" borderId="0" xfId="0" applyNumberFormat="1" applyFont="1" applyBorder="1" applyAlignment="1">
      <alignment vertical="center" wrapText="1"/>
    </xf>
    <xf numFmtId="9" fontId="5" fillId="0" borderId="1" xfId="0" applyNumberFormat="1" applyFont="1" applyBorder="1" applyAlignment="1">
      <alignment vertical="center" wrapText="1"/>
    </xf>
    <xf numFmtId="9" fontId="5" fillId="0" borderId="1" xfId="0" applyNumberFormat="1" applyFont="1" applyBorder="1" applyAlignment="1">
      <alignment horizontal="left" vertical="center" wrapText="1"/>
    </xf>
    <xf numFmtId="9" fontId="5" fillId="0" borderId="10" xfId="0" applyNumberFormat="1" applyFont="1" applyBorder="1" applyAlignment="1">
      <alignment vertical="center" wrapText="1"/>
    </xf>
    <xf numFmtId="0" fontId="18" fillId="6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right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5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 wrapText="1"/>
    </xf>
    <xf numFmtId="3" fontId="1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0" fontId="22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1" fontId="8" fillId="6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vertical="center" wrapText="1"/>
    </xf>
    <xf numFmtId="1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right" vertical="center" wrapText="1"/>
    </xf>
    <xf numFmtId="0" fontId="17" fillId="0" borderId="6" xfId="0" applyFont="1" applyBorder="1" applyAlignment="1"/>
    <xf numFmtId="0" fontId="9" fillId="0" borderId="7" xfId="0" applyFont="1" applyBorder="1"/>
    <xf numFmtId="0" fontId="9" fillId="0" borderId="8" xfId="0" applyFont="1" applyBorder="1"/>
    <xf numFmtId="0" fontId="18" fillId="0" borderId="9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8" fillId="5" borderId="0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right" vertical="center" wrapText="1"/>
    </xf>
    <xf numFmtId="0" fontId="5" fillId="0" borderId="3" xfId="0" applyNumberFormat="1" applyFont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0" fontId="18" fillId="2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3" fontId="18" fillId="0" borderId="1" xfId="0" applyNumberFormat="1" applyFont="1" applyBorder="1" applyAlignment="1">
      <alignment horizontal="right" wrapText="1"/>
    </xf>
    <xf numFmtId="3" fontId="18" fillId="10" borderId="1" xfId="0" applyNumberFormat="1" applyFont="1" applyFill="1" applyBorder="1" applyAlignment="1">
      <alignment horizontal="right" wrapText="1"/>
    </xf>
    <xf numFmtId="0" fontId="18" fillId="1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DE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5D19BDA-5013-484A-8831-BE134700F138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57C91D00-1572-4453-8783-3F32116EABBA}">
      <dgm:prSet phldrT="[Texto]" custT="1"/>
      <dgm:spPr>
        <a:solidFill>
          <a:schemeClr val="accent1">
            <a:lumMod val="50000"/>
          </a:schemeClr>
        </a:solidFill>
      </dgm:spPr>
      <dgm:t>
        <a:bodyPr/>
        <a:lstStyle/>
        <a:p>
          <a:r>
            <a:rPr lang="es-MX" sz="1800" b="1" dirty="0" smtClean="0">
              <a:latin typeface="Arial" panose="020B0604020202020204" pitchFamily="34" charset="0"/>
              <a:cs typeface="Arial" panose="020B0604020202020204" pitchFamily="34" charset="0"/>
            </a:rPr>
            <a:t>CETI</a:t>
          </a:r>
          <a:endParaRPr lang="es-MX" sz="1800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B9B2775-13E8-4E02-8016-69217F20558F}" type="parTrans" cxnId="{2B1C6752-EF2D-4482-8727-277136DA7CA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2CFA8D7-4272-43E6-9BDC-9377A948AB52}" type="sibTrans" cxnId="{2B1C6752-EF2D-4482-8727-277136DA7CA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A39BAEF-1F97-46EB-B41F-F46927CFF05F}">
      <dgm:prSet phldrT="[Texto]" custT="1"/>
      <dgm:spPr>
        <a:solidFill>
          <a:schemeClr val="accent5"/>
        </a:solidFill>
      </dgm:spPr>
      <dgm:t>
        <a:bodyPr/>
        <a:lstStyle/>
        <a:p>
          <a:r>
            <a:rPr lang="es-MX" sz="1100" b="1" dirty="0" smtClean="0">
              <a:latin typeface="Arial" panose="020B0604020202020204" pitchFamily="34" charset="0"/>
              <a:cs typeface="Arial" panose="020B0604020202020204" pitchFamily="34" charset="0"/>
            </a:rPr>
            <a:t>3 </a:t>
          </a:r>
        </a:p>
        <a:p>
          <a:r>
            <a:rPr lang="es-MX" sz="1100" b="1" dirty="0" smtClean="0">
              <a:latin typeface="Arial" panose="020B0604020202020204" pitchFamily="34" charset="0"/>
              <a:cs typeface="Arial" panose="020B0604020202020204" pitchFamily="34" charset="0"/>
            </a:rPr>
            <a:t>PLANTELES</a:t>
          </a:r>
          <a:endParaRPr lang="es-MX" sz="1100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8493203-1808-461F-B372-CD0B480F2F5E}" type="parTrans" cxnId="{1FDCC7DA-002D-4196-B065-AD8B0AEE1ED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19015AC-2FCD-47C6-857C-323282F05B4B}" type="sibTrans" cxnId="{1FDCC7DA-002D-4196-B065-AD8B0AEE1ED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AEAB81C-DA9A-46DA-B3F6-2277678D2E6D}">
      <dgm:prSet phldrT="[Texto]"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COLOMOS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234FBDE-DE06-4888-82C8-496940CC958B}" type="parTrans" cxnId="{2A216588-9F36-4C14-88E6-D841AE1F5AB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9018A63-4BC2-443F-BE17-D7475E1CCE2B}" type="sibTrans" cxnId="{2A216588-9F36-4C14-88E6-D841AE1F5AB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2523731-04E4-4C11-9D29-CD3A50C6CD78}">
      <dgm:prSet phldrT="[Texto]"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TONALÁ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41D315-DF12-4DC8-958A-9F3F2CDAB996}" type="parTrans" cxnId="{E7CACF3B-A6DD-4E5D-9866-5513FD38D68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FDF5BF0-B0A6-499B-BA41-927C00D2AF3B}" type="sibTrans" cxnId="{E7CACF3B-A6DD-4E5D-9866-5513FD38D68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70BEA9-4E39-4B02-B9D0-52F025875277}">
      <dgm:prSet phldrT="[Texto]" custT="1"/>
      <dgm:spPr>
        <a:solidFill>
          <a:schemeClr val="accent5"/>
        </a:solidFill>
      </dgm:spPr>
      <dgm:t>
        <a:bodyPr/>
        <a:lstStyle/>
        <a:p>
          <a:r>
            <a:rPr lang="es-MX" sz="1050" b="1" dirty="0" smtClean="0">
              <a:latin typeface="Arial" panose="020B0604020202020204" pitchFamily="34" charset="0"/>
              <a:cs typeface="Arial" panose="020B0604020202020204" pitchFamily="34" charset="0"/>
            </a:rPr>
            <a:t>2 </a:t>
          </a:r>
        </a:p>
        <a:p>
          <a:r>
            <a:rPr lang="es-MX" sz="1050" b="1" dirty="0" smtClean="0">
              <a:latin typeface="Arial" panose="020B0604020202020204" pitchFamily="34" charset="0"/>
              <a:cs typeface="Arial" panose="020B0604020202020204" pitchFamily="34" charset="0"/>
            </a:rPr>
            <a:t>NIVELES EDUCATIVOS</a:t>
          </a:r>
          <a:endParaRPr lang="es-MX" sz="1050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9DFC78A-9AA0-4EB4-80E4-6963264BBEE9}" type="parTrans" cxnId="{D21F345F-FFED-4B99-ADE9-0C5EF9F2CB0A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B9DFC75-C41B-4298-8E2B-277C0A300351}" type="sibTrans" cxnId="{D21F345F-FFED-4B99-ADE9-0C5EF9F2CB0A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AE76B65-3D37-4D93-AE68-AC0F875086E6}">
      <dgm:prSet phldrT="[Texto]"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TECNÓLOGO</a:t>
          </a:r>
        </a:p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EMS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EF1B8B8-8A23-48E0-9757-7287336CC4BF}" type="parTrans" cxnId="{E5A09E06-615F-474A-9B0A-C39D5B15D1D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A1B73B7-39A4-420A-9BFF-141614120FBF}" type="sibTrans" cxnId="{E5A09E06-615F-474A-9B0A-C39D5B15D1D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25BE36C-B7E6-47FB-9CEC-4105AE103B9B}">
      <dgm:prSet/>
      <dgm:spPr>
        <a:solidFill>
          <a:schemeClr val="bg1">
            <a:lumMod val="75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12 CARRERAS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C93BB6E-2BDE-4651-9EBC-5197FF1DFD49}" type="parTrans" cxnId="{E9475DDE-A4FE-45E4-B47B-6AA1B37ECD7F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73DA0C-3A4A-4E52-852D-4FA8DC6B62B3}" type="sibTrans" cxnId="{E9475DDE-A4FE-45E4-B47B-6AA1B37ECD7F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8A65E31-AF9C-4F90-995C-BD8E9D276125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INGENIERÍA</a:t>
          </a:r>
        </a:p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ES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E02A9B7-A36A-4329-A0E8-8F91736A61D3}" type="parTrans" cxnId="{03A4C0E3-5D4C-43BF-99D3-F244AA21AABC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F0A10EE-6542-427B-9E67-607CFFBE5DDA}" type="sibTrans" cxnId="{03A4C0E3-5D4C-43BF-99D3-F244AA21AABC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5BD4D12-D840-4F05-B4E3-DAC2AE8C5A8D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RÍO SANTIAGO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18855D9-6B27-4601-8C1D-72EB53FDF2C8}" type="parTrans" cxnId="{7746068B-675D-4DD1-940F-F7E1885C693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82C57E-CF76-4814-A665-15FACF3CC974}" type="sibTrans" cxnId="{7746068B-675D-4DD1-940F-F7E1885C693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5F32E2-7E74-4AF2-ABC2-2D9C49AD6566}">
      <dgm:prSet/>
      <dgm:spPr>
        <a:solidFill>
          <a:schemeClr val="bg1">
            <a:lumMod val="75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6 CARRERAS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D59CBEE-5817-446C-98F6-37D4C97E0FCD}" type="parTrans" cxnId="{89B156C0-FCC1-4C9F-86B4-283F0270D135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B71F304D-D990-47E0-9D95-8F50B54D3F9C}" type="sibTrans" cxnId="{89B156C0-FCC1-4C9F-86B4-283F0270D135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924F925-EF43-4817-80D4-6F91CE108AA8}" type="pres">
      <dgm:prSet presAssocID="{A5D19BDA-5013-484A-8831-BE134700F138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s-MX"/>
        </a:p>
      </dgm:t>
    </dgm:pt>
    <dgm:pt modelId="{6B236C00-D484-4B94-87A4-4E977EED3E8C}" type="pres">
      <dgm:prSet presAssocID="{57C91D00-1572-4453-8783-3F32116EABBA}" presName="root1" presStyleCnt="0"/>
      <dgm:spPr/>
    </dgm:pt>
    <dgm:pt modelId="{157E4A53-D7E8-4C37-8725-82D7EF6DE6FA}" type="pres">
      <dgm:prSet presAssocID="{57C91D00-1572-4453-8783-3F32116EABBA}" presName="LevelOneTextNode" presStyleLbl="node0" presStyleIdx="0" presStyleCnt="1" custScaleY="139817" custLinFactNeighborX="1557" custLinFactNeighborY="-52118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9B74C0F-030E-48E0-9C05-EE8CE1E22ED5}" type="pres">
      <dgm:prSet presAssocID="{57C91D00-1572-4453-8783-3F32116EABBA}" presName="level2hierChild" presStyleCnt="0"/>
      <dgm:spPr/>
    </dgm:pt>
    <dgm:pt modelId="{710F6D01-9BE8-4D89-B705-BE5BC88CDCDD}" type="pres">
      <dgm:prSet presAssocID="{78493203-1808-461F-B372-CD0B480F2F5E}" presName="conn2-1" presStyleLbl="parChTrans1D2" presStyleIdx="0" presStyleCnt="2"/>
      <dgm:spPr/>
      <dgm:t>
        <a:bodyPr/>
        <a:lstStyle/>
        <a:p>
          <a:endParaRPr lang="es-MX"/>
        </a:p>
      </dgm:t>
    </dgm:pt>
    <dgm:pt modelId="{D20C3531-5A11-4385-8AA4-9FF57159700F}" type="pres">
      <dgm:prSet presAssocID="{78493203-1808-461F-B372-CD0B480F2F5E}" presName="connTx" presStyleLbl="parChTrans1D2" presStyleIdx="0" presStyleCnt="2"/>
      <dgm:spPr/>
      <dgm:t>
        <a:bodyPr/>
        <a:lstStyle/>
        <a:p>
          <a:endParaRPr lang="es-MX"/>
        </a:p>
      </dgm:t>
    </dgm:pt>
    <dgm:pt modelId="{AB2997FB-5448-4BBE-B3A8-347B439C8759}" type="pres">
      <dgm:prSet presAssocID="{CA39BAEF-1F97-46EB-B41F-F46927CFF05F}" presName="root2" presStyleCnt="0"/>
      <dgm:spPr/>
    </dgm:pt>
    <dgm:pt modelId="{76E956AC-3206-46F5-8011-83948BCB47DC}" type="pres">
      <dgm:prSet presAssocID="{CA39BAEF-1F97-46EB-B41F-F46927CFF05F}" presName="LevelTwoTextNode" presStyleLbl="node2" presStyleIdx="0" presStyleCnt="2" custScaleX="120643" custScaleY="160075" custLinFactNeighborX="-16706" custLinFactNeighborY="-3128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94BF5061-5281-4FE9-B567-42985874CE4B}" type="pres">
      <dgm:prSet presAssocID="{CA39BAEF-1F97-46EB-B41F-F46927CFF05F}" presName="level3hierChild" presStyleCnt="0"/>
      <dgm:spPr/>
    </dgm:pt>
    <dgm:pt modelId="{B766BE4A-6342-49D2-B16A-9F135EF9EA5A}" type="pres">
      <dgm:prSet presAssocID="{4234FBDE-DE06-4888-82C8-496940CC958B}" presName="conn2-1" presStyleLbl="parChTrans1D3" presStyleIdx="0" presStyleCnt="5"/>
      <dgm:spPr/>
      <dgm:t>
        <a:bodyPr/>
        <a:lstStyle/>
        <a:p>
          <a:endParaRPr lang="es-MX"/>
        </a:p>
      </dgm:t>
    </dgm:pt>
    <dgm:pt modelId="{746E66BF-1D42-444D-8BFE-265B11D7D8C4}" type="pres">
      <dgm:prSet presAssocID="{4234FBDE-DE06-4888-82C8-496940CC958B}" presName="connTx" presStyleLbl="parChTrans1D3" presStyleIdx="0" presStyleCnt="5"/>
      <dgm:spPr/>
      <dgm:t>
        <a:bodyPr/>
        <a:lstStyle/>
        <a:p>
          <a:endParaRPr lang="es-MX"/>
        </a:p>
      </dgm:t>
    </dgm:pt>
    <dgm:pt modelId="{F5F568EB-5031-4FC8-ABA7-2993ECB952C8}" type="pres">
      <dgm:prSet presAssocID="{0AEAB81C-DA9A-46DA-B3F6-2277678D2E6D}" presName="root2" presStyleCnt="0"/>
      <dgm:spPr/>
    </dgm:pt>
    <dgm:pt modelId="{8F2F06B7-A1BD-4B00-AFCA-FEEA4A19CCE7}" type="pres">
      <dgm:prSet presAssocID="{0AEAB81C-DA9A-46DA-B3F6-2277678D2E6D}" presName="LevelTwoTextNode" presStyleLbl="node3" presStyleIdx="0" presStyleCnt="5" custLinFactNeighborX="-8154" custLinFactNeighborY="-50645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FC1669BE-5D88-4844-85E6-B94B847A8E93}" type="pres">
      <dgm:prSet presAssocID="{0AEAB81C-DA9A-46DA-B3F6-2277678D2E6D}" presName="level3hierChild" presStyleCnt="0"/>
      <dgm:spPr/>
    </dgm:pt>
    <dgm:pt modelId="{DFDECBF9-68D4-48DF-BD3F-914813202723}" type="pres">
      <dgm:prSet presAssocID="{0C41D315-DF12-4DC8-958A-9F3F2CDAB996}" presName="conn2-1" presStyleLbl="parChTrans1D3" presStyleIdx="1" presStyleCnt="5"/>
      <dgm:spPr/>
      <dgm:t>
        <a:bodyPr/>
        <a:lstStyle/>
        <a:p>
          <a:endParaRPr lang="es-MX"/>
        </a:p>
      </dgm:t>
    </dgm:pt>
    <dgm:pt modelId="{0147B7F8-A2FD-4EBD-9F64-044CEAE513F4}" type="pres">
      <dgm:prSet presAssocID="{0C41D315-DF12-4DC8-958A-9F3F2CDAB996}" presName="connTx" presStyleLbl="parChTrans1D3" presStyleIdx="1" presStyleCnt="5"/>
      <dgm:spPr/>
      <dgm:t>
        <a:bodyPr/>
        <a:lstStyle/>
        <a:p>
          <a:endParaRPr lang="es-MX"/>
        </a:p>
      </dgm:t>
    </dgm:pt>
    <dgm:pt modelId="{D4455478-4872-408E-996A-FB35F24A51EA}" type="pres">
      <dgm:prSet presAssocID="{42523731-04E4-4C11-9D29-CD3A50C6CD78}" presName="root2" presStyleCnt="0"/>
      <dgm:spPr/>
    </dgm:pt>
    <dgm:pt modelId="{F4BC4D37-1EE6-474B-8BC5-EB6722A14909}" type="pres">
      <dgm:prSet presAssocID="{42523731-04E4-4C11-9D29-CD3A50C6CD78}" presName="LevelTwoTextNode" presStyleLbl="node3" presStyleIdx="1" presStyleCnt="5" custLinFactNeighborX="-10676" custLinFactNeighborY="-35570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A04B29D8-8A93-4037-92BE-A5E4B56E361E}" type="pres">
      <dgm:prSet presAssocID="{42523731-04E4-4C11-9D29-CD3A50C6CD78}" presName="level3hierChild" presStyleCnt="0"/>
      <dgm:spPr/>
    </dgm:pt>
    <dgm:pt modelId="{304F52C7-05FD-4317-9A4A-3426FDEAE9EF}" type="pres">
      <dgm:prSet presAssocID="{618855D9-6B27-4601-8C1D-72EB53FDF2C8}" presName="conn2-1" presStyleLbl="parChTrans1D3" presStyleIdx="2" presStyleCnt="5"/>
      <dgm:spPr/>
      <dgm:t>
        <a:bodyPr/>
        <a:lstStyle/>
        <a:p>
          <a:endParaRPr lang="es-MX"/>
        </a:p>
      </dgm:t>
    </dgm:pt>
    <dgm:pt modelId="{3E6F0FF6-283E-46EB-9337-B07249820258}" type="pres">
      <dgm:prSet presAssocID="{618855D9-6B27-4601-8C1D-72EB53FDF2C8}" presName="connTx" presStyleLbl="parChTrans1D3" presStyleIdx="2" presStyleCnt="5"/>
      <dgm:spPr/>
      <dgm:t>
        <a:bodyPr/>
        <a:lstStyle/>
        <a:p>
          <a:endParaRPr lang="es-MX"/>
        </a:p>
      </dgm:t>
    </dgm:pt>
    <dgm:pt modelId="{710BF40C-A496-4DB8-9CCA-BCA3A7693E50}" type="pres">
      <dgm:prSet presAssocID="{F5BD4D12-D840-4F05-B4E3-DAC2AE8C5A8D}" presName="root2" presStyleCnt="0"/>
      <dgm:spPr/>
    </dgm:pt>
    <dgm:pt modelId="{987F16FD-308C-48CD-8700-FB2BB416BFD8}" type="pres">
      <dgm:prSet presAssocID="{F5BD4D12-D840-4F05-B4E3-DAC2AE8C5A8D}" presName="LevelTwoTextNode" presStyleLbl="node3" presStyleIdx="2" presStyleCnt="5" custLinFactNeighborX="-12648" custLinFactNeighborY="-2624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BA32E3AA-1FF5-428F-84C6-08CBC3B00117}" type="pres">
      <dgm:prSet presAssocID="{F5BD4D12-D840-4F05-B4E3-DAC2AE8C5A8D}" presName="level3hierChild" presStyleCnt="0"/>
      <dgm:spPr/>
    </dgm:pt>
    <dgm:pt modelId="{54B76DE3-44AD-4F6B-BFD5-30A161D48BC2}" type="pres">
      <dgm:prSet presAssocID="{59DFC78A-9AA0-4EB4-80E4-6963264BBEE9}" presName="conn2-1" presStyleLbl="parChTrans1D2" presStyleIdx="1" presStyleCnt="2"/>
      <dgm:spPr/>
      <dgm:t>
        <a:bodyPr/>
        <a:lstStyle/>
        <a:p>
          <a:endParaRPr lang="es-MX"/>
        </a:p>
      </dgm:t>
    </dgm:pt>
    <dgm:pt modelId="{484FFF1D-8BF0-472B-A892-C14A7CCEAA9A}" type="pres">
      <dgm:prSet presAssocID="{59DFC78A-9AA0-4EB4-80E4-6963264BBEE9}" presName="connTx" presStyleLbl="parChTrans1D2" presStyleIdx="1" presStyleCnt="2"/>
      <dgm:spPr/>
      <dgm:t>
        <a:bodyPr/>
        <a:lstStyle/>
        <a:p>
          <a:endParaRPr lang="es-MX"/>
        </a:p>
      </dgm:t>
    </dgm:pt>
    <dgm:pt modelId="{0C030B30-17BD-4627-BF11-857CF36F2008}" type="pres">
      <dgm:prSet presAssocID="{A170BEA9-4E39-4B02-B9D0-52F025875277}" presName="root2" presStyleCnt="0"/>
      <dgm:spPr/>
    </dgm:pt>
    <dgm:pt modelId="{E25A63AA-67FC-4BAA-BDB4-F064AEDE495F}" type="pres">
      <dgm:prSet presAssocID="{A170BEA9-4E39-4B02-B9D0-52F025875277}" presName="LevelTwoTextNode" presStyleLbl="node2" presStyleIdx="1" presStyleCnt="2" custScaleX="117535" custScaleY="166433" custLinFactNeighborX="-17465" custLinFactNeighborY="-10632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F8718C72-913D-4683-BE58-0AEF5D6067AD}" type="pres">
      <dgm:prSet presAssocID="{A170BEA9-4E39-4B02-B9D0-52F025875277}" presName="level3hierChild" presStyleCnt="0"/>
      <dgm:spPr/>
    </dgm:pt>
    <dgm:pt modelId="{B79CE5C7-A9BE-4346-B457-63770B76105F}" type="pres">
      <dgm:prSet presAssocID="{4EF1B8B8-8A23-48E0-9757-7287336CC4BF}" presName="conn2-1" presStyleLbl="parChTrans1D3" presStyleIdx="3" presStyleCnt="5"/>
      <dgm:spPr/>
      <dgm:t>
        <a:bodyPr/>
        <a:lstStyle/>
        <a:p>
          <a:endParaRPr lang="es-MX"/>
        </a:p>
      </dgm:t>
    </dgm:pt>
    <dgm:pt modelId="{33FE2B15-5D93-41EC-A0AE-97AEA087B91A}" type="pres">
      <dgm:prSet presAssocID="{4EF1B8B8-8A23-48E0-9757-7287336CC4BF}" presName="connTx" presStyleLbl="parChTrans1D3" presStyleIdx="3" presStyleCnt="5"/>
      <dgm:spPr/>
      <dgm:t>
        <a:bodyPr/>
        <a:lstStyle/>
        <a:p>
          <a:endParaRPr lang="es-MX"/>
        </a:p>
      </dgm:t>
    </dgm:pt>
    <dgm:pt modelId="{9E4F67B6-427D-424C-9608-F6721A9F6CF9}" type="pres">
      <dgm:prSet presAssocID="{FAE76B65-3D37-4D93-AE68-AC0F875086E6}" presName="root2" presStyleCnt="0"/>
      <dgm:spPr/>
    </dgm:pt>
    <dgm:pt modelId="{89CD318E-94C8-4B3F-8D2B-0AE6865FAA36}" type="pres">
      <dgm:prSet presAssocID="{FAE76B65-3D37-4D93-AE68-AC0F875086E6}" presName="LevelTwoTextNode" presStyleLbl="node3" presStyleIdx="3" presStyleCnt="5" custLinFactNeighborX="-14096" custLinFactNeighborY="388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CF9EE681-26FC-4F16-B22E-90E1A44F5BC4}" type="pres">
      <dgm:prSet presAssocID="{FAE76B65-3D37-4D93-AE68-AC0F875086E6}" presName="level3hierChild" presStyleCnt="0"/>
      <dgm:spPr/>
    </dgm:pt>
    <dgm:pt modelId="{6AB0BCF9-A4D1-45D6-B478-17D718785F98}" type="pres">
      <dgm:prSet presAssocID="{CC93BB6E-2BDE-4651-9EBC-5197FF1DFD49}" presName="conn2-1" presStyleLbl="parChTrans1D4" presStyleIdx="0" presStyleCnt="2"/>
      <dgm:spPr/>
      <dgm:t>
        <a:bodyPr/>
        <a:lstStyle/>
        <a:p>
          <a:endParaRPr lang="es-MX"/>
        </a:p>
      </dgm:t>
    </dgm:pt>
    <dgm:pt modelId="{21B4C1F9-F244-4568-9419-B94D6F5D63BD}" type="pres">
      <dgm:prSet presAssocID="{CC93BB6E-2BDE-4651-9EBC-5197FF1DFD49}" presName="connTx" presStyleLbl="parChTrans1D4" presStyleIdx="0" presStyleCnt="2"/>
      <dgm:spPr/>
      <dgm:t>
        <a:bodyPr/>
        <a:lstStyle/>
        <a:p>
          <a:endParaRPr lang="es-MX"/>
        </a:p>
      </dgm:t>
    </dgm:pt>
    <dgm:pt modelId="{C2D18DCC-5B36-40FB-A888-198AF3AE86F8}" type="pres">
      <dgm:prSet presAssocID="{525BE36C-B7E6-47FB-9CEC-4105AE103B9B}" presName="root2" presStyleCnt="0"/>
      <dgm:spPr/>
    </dgm:pt>
    <dgm:pt modelId="{C56F7FEA-5435-4B7E-BB2B-96A549E4925E}" type="pres">
      <dgm:prSet presAssocID="{525BE36C-B7E6-47FB-9CEC-4105AE103B9B}" presName="LevelTwoTextNode" presStyleLbl="node4" presStyleIdx="0" presStyleCnt="2" custScaleX="108100" custLinFactNeighborX="-15614" custLinFactNeighborY="388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DE76B587-A190-47AF-843B-616BF53A52B5}" type="pres">
      <dgm:prSet presAssocID="{525BE36C-B7E6-47FB-9CEC-4105AE103B9B}" presName="level3hierChild" presStyleCnt="0"/>
      <dgm:spPr/>
    </dgm:pt>
    <dgm:pt modelId="{303EDD4D-C652-47AA-924D-0998F7201717}" type="pres">
      <dgm:prSet presAssocID="{7E02A9B7-A36A-4329-A0E8-8F91736A61D3}" presName="conn2-1" presStyleLbl="parChTrans1D3" presStyleIdx="4" presStyleCnt="5"/>
      <dgm:spPr/>
      <dgm:t>
        <a:bodyPr/>
        <a:lstStyle/>
        <a:p>
          <a:endParaRPr lang="es-MX"/>
        </a:p>
      </dgm:t>
    </dgm:pt>
    <dgm:pt modelId="{5804AECF-326A-4622-A797-E617F2472F54}" type="pres">
      <dgm:prSet presAssocID="{7E02A9B7-A36A-4329-A0E8-8F91736A61D3}" presName="connTx" presStyleLbl="parChTrans1D3" presStyleIdx="4" presStyleCnt="5"/>
      <dgm:spPr/>
      <dgm:t>
        <a:bodyPr/>
        <a:lstStyle/>
        <a:p>
          <a:endParaRPr lang="es-MX"/>
        </a:p>
      </dgm:t>
    </dgm:pt>
    <dgm:pt modelId="{32589A5D-C3D3-482F-ACF9-7191472B5A58}" type="pres">
      <dgm:prSet presAssocID="{78A65E31-AF9C-4F90-995C-BD8E9D276125}" presName="root2" presStyleCnt="0"/>
      <dgm:spPr/>
    </dgm:pt>
    <dgm:pt modelId="{692875A9-9B66-405F-B564-DE0F6EB6E1D0}" type="pres">
      <dgm:prSet presAssocID="{78A65E31-AF9C-4F90-995C-BD8E9D276125}" presName="LevelTwoTextNode" presStyleLbl="node3" presStyleIdx="4" presStyleCnt="5" custLinFactNeighborX="-14096" custLinFactNeighborY="-8248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3DD06C8D-CCC5-472D-9FBB-A3A190E06FA0}" type="pres">
      <dgm:prSet presAssocID="{78A65E31-AF9C-4F90-995C-BD8E9D276125}" presName="level3hierChild" presStyleCnt="0"/>
      <dgm:spPr/>
    </dgm:pt>
    <dgm:pt modelId="{E8839718-AFE1-4309-B52E-4F82D60CCA6B}" type="pres">
      <dgm:prSet presAssocID="{5D59CBEE-5817-446C-98F6-37D4C97E0FCD}" presName="conn2-1" presStyleLbl="parChTrans1D4" presStyleIdx="1" presStyleCnt="2"/>
      <dgm:spPr/>
      <dgm:t>
        <a:bodyPr/>
        <a:lstStyle/>
        <a:p>
          <a:endParaRPr lang="es-MX"/>
        </a:p>
      </dgm:t>
    </dgm:pt>
    <dgm:pt modelId="{173F9A7E-4089-4D5E-A296-8E75C1005617}" type="pres">
      <dgm:prSet presAssocID="{5D59CBEE-5817-446C-98F6-37D4C97E0FCD}" presName="connTx" presStyleLbl="parChTrans1D4" presStyleIdx="1" presStyleCnt="2"/>
      <dgm:spPr/>
      <dgm:t>
        <a:bodyPr/>
        <a:lstStyle/>
        <a:p>
          <a:endParaRPr lang="es-MX"/>
        </a:p>
      </dgm:t>
    </dgm:pt>
    <dgm:pt modelId="{D4E24A51-598B-49D5-92C6-B973AFB4CABA}" type="pres">
      <dgm:prSet presAssocID="{D25F32E2-7E74-4AF2-ABC2-2D9C49AD6566}" presName="root2" presStyleCnt="0"/>
      <dgm:spPr/>
    </dgm:pt>
    <dgm:pt modelId="{B75E8AD3-B7C0-4DF3-BB4A-3AD4EA5E27D7}" type="pres">
      <dgm:prSet presAssocID="{D25F32E2-7E74-4AF2-ABC2-2D9C49AD6566}" presName="LevelTwoTextNode" presStyleLbl="node4" presStyleIdx="1" presStyleCnt="2" custScaleX="114218" custLinFactNeighborX="-19535" custLinFactNeighborY="-8248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AFF21BBF-5D2F-4C17-9979-83E2C15E8060}" type="pres">
      <dgm:prSet presAssocID="{D25F32E2-7E74-4AF2-ABC2-2D9C49AD6566}" presName="level3hierChild" presStyleCnt="0"/>
      <dgm:spPr/>
    </dgm:pt>
  </dgm:ptLst>
  <dgm:cxnLst>
    <dgm:cxn modelId="{E5A09E06-615F-474A-9B0A-C39D5B15D1DD}" srcId="{A170BEA9-4E39-4B02-B9D0-52F025875277}" destId="{FAE76B65-3D37-4D93-AE68-AC0F875086E6}" srcOrd="0" destOrd="0" parTransId="{4EF1B8B8-8A23-48E0-9757-7287336CC4BF}" sibTransId="{6A1B73B7-39A4-420A-9BFF-141614120FBF}"/>
    <dgm:cxn modelId="{8991192B-E773-4819-96F4-3ED449E0F0D0}" type="presOf" srcId="{0C41D315-DF12-4DC8-958A-9F3F2CDAB996}" destId="{0147B7F8-A2FD-4EBD-9F64-044CEAE513F4}" srcOrd="1" destOrd="0" presId="urn:microsoft.com/office/officeart/2005/8/layout/hierarchy2"/>
    <dgm:cxn modelId="{26634FF7-D52D-451B-B062-BB51469A1EA6}" type="presOf" srcId="{FAE76B65-3D37-4D93-AE68-AC0F875086E6}" destId="{89CD318E-94C8-4B3F-8D2B-0AE6865FAA36}" srcOrd="0" destOrd="0" presId="urn:microsoft.com/office/officeart/2005/8/layout/hierarchy2"/>
    <dgm:cxn modelId="{344BBDDD-E2BA-44D9-8AED-B084CD58285A}" type="presOf" srcId="{4234FBDE-DE06-4888-82C8-496940CC958B}" destId="{746E66BF-1D42-444D-8BFE-265B11D7D8C4}" srcOrd="1" destOrd="0" presId="urn:microsoft.com/office/officeart/2005/8/layout/hierarchy2"/>
    <dgm:cxn modelId="{0B69AF63-2711-4489-BD55-13637EC58D8D}" type="presOf" srcId="{525BE36C-B7E6-47FB-9CEC-4105AE103B9B}" destId="{C56F7FEA-5435-4B7E-BB2B-96A549E4925E}" srcOrd="0" destOrd="0" presId="urn:microsoft.com/office/officeart/2005/8/layout/hierarchy2"/>
    <dgm:cxn modelId="{B0574A33-5B0B-407C-BE78-53E9A85747D9}" type="presOf" srcId="{618855D9-6B27-4601-8C1D-72EB53FDF2C8}" destId="{304F52C7-05FD-4317-9A4A-3426FDEAE9EF}" srcOrd="0" destOrd="0" presId="urn:microsoft.com/office/officeart/2005/8/layout/hierarchy2"/>
    <dgm:cxn modelId="{EFDB5439-CC5E-4C6C-8F5B-B3EC420328B9}" type="presOf" srcId="{618855D9-6B27-4601-8C1D-72EB53FDF2C8}" destId="{3E6F0FF6-283E-46EB-9337-B07249820258}" srcOrd="1" destOrd="0" presId="urn:microsoft.com/office/officeart/2005/8/layout/hierarchy2"/>
    <dgm:cxn modelId="{2A216588-9F36-4C14-88E6-D841AE1F5ABD}" srcId="{CA39BAEF-1F97-46EB-B41F-F46927CFF05F}" destId="{0AEAB81C-DA9A-46DA-B3F6-2277678D2E6D}" srcOrd="0" destOrd="0" parTransId="{4234FBDE-DE06-4888-82C8-496940CC958B}" sibTransId="{E9018A63-4BC2-443F-BE17-D7475E1CCE2B}"/>
    <dgm:cxn modelId="{BBA5BA0F-7C82-4706-9762-54E2109A6DC3}" type="presOf" srcId="{F5BD4D12-D840-4F05-B4E3-DAC2AE8C5A8D}" destId="{987F16FD-308C-48CD-8700-FB2BB416BFD8}" srcOrd="0" destOrd="0" presId="urn:microsoft.com/office/officeart/2005/8/layout/hierarchy2"/>
    <dgm:cxn modelId="{7290FBC7-72B3-409C-B54F-00CD386A4154}" type="presOf" srcId="{A5D19BDA-5013-484A-8831-BE134700F138}" destId="{4924F925-EF43-4817-80D4-6F91CE108AA8}" srcOrd="0" destOrd="0" presId="urn:microsoft.com/office/officeart/2005/8/layout/hierarchy2"/>
    <dgm:cxn modelId="{6A7006CA-C7D3-456A-BA56-08C747742B00}" type="presOf" srcId="{7E02A9B7-A36A-4329-A0E8-8F91736A61D3}" destId="{5804AECF-326A-4622-A797-E617F2472F54}" srcOrd="1" destOrd="0" presId="urn:microsoft.com/office/officeart/2005/8/layout/hierarchy2"/>
    <dgm:cxn modelId="{3B6C4099-A0F9-4469-9813-EA5D50D4ACB4}" type="presOf" srcId="{59DFC78A-9AA0-4EB4-80E4-6963264BBEE9}" destId="{54B76DE3-44AD-4F6B-BFD5-30A161D48BC2}" srcOrd="0" destOrd="0" presId="urn:microsoft.com/office/officeart/2005/8/layout/hierarchy2"/>
    <dgm:cxn modelId="{228A1D61-C3A3-4BA9-90FF-70740EF5ACA1}" type="presOf" srcId="{78A65E31-AF9C-4F90-995C-BD8E9D276125}" destId="{692875A9-9B66-405F-B564-DE0F6EB6E1D0}" srcOrd="0" destOrd="0" presId="urn:microsoft.com/office/officeart/2005/8/layout/hierarchy2"/>
    <dgm:cxn modelId="{8D739781-FFC2-40AE-8392-F38FA88C5C7B}" type="presOf" srcId="{CC93BB6E-2BDE-4651-9EBC-5197FF1DFD49}" destId="{6AB0BCF9-A4D1-45D6-B478-17D718785F98}" srcOrd="0" destOrd="0" presId="urn:microsoft.com/office/officeart/2005/8/layout/hierarchy2"/>
    <dgm:cxn modelId="{3F9ECF96-EB69-4387-9C81-6A2C9D0E8343}" type="presOf" srcId="{78493203-1808-461F-B372-CD0B480F2F5E}" destId="{710F6D01-9BE8-4D89-B705-BE5BC88CDCDD}" srcOrd="0" destOrd="0" presId="urn:microsoft.com/office/officeart/2005/8/layout/hierarchy2"/>
    <dgm:cxn modelId="{EB2FEDC6-1D27-46F6-B8FE-32A9303DFFA7}" type="presOf" srcId="{59DFC78A-9AA0-4EB4-80E4-6963264BBEE9}" destId="{484FFF1D-8BF0-472B-A892-C14A7CCEAA9A}" srcOrd="1" destOrd="0" presId="urn:microsoft.com/office/officeart/2005/8/layout/hierarchy2"/>
    <dgm:cxn modelId="{94BAC9EE-1D0D-4DEE-90AE-B988DA7F8A7E}" type="presOf" srcId="{4EF1B8B8-8A23-48E0-9757-7287336CC4BF}" destId="{B79CE5C7-A9BE-4346-B457-63770B76105F}" srcOrd="0" destOrd="0" presId="urn:microsoft.com/office/officeart/2005/8/layout/hierarchy2"/>
    <dgm:cxn modelId="{03A4C0E3-5D4C-43BF-99D3-F244AA21AABC}" srcId="{A170BEA9-4E39-4B02-B9D0-52F025875277}" destId="{78A65E31-AF9C-4F90-995C-BD8E9D276125}" srcOrd="1" destOrd="0" parTransId="{7E02A9B7-A36A-4329-A0E8-8F91736A61D3}" sibTransId="{4F0A10EE-6542-427B-9E67-607CFFBE5DDA}"/>
    <dgm:cxn modelId="{61419F3F-366D-4236-B78C-B9650788B8EC}" type="presOf" srcId="{0C41D315-DF12-4DC8-958A-9F3F2CDAB996}" destId="{DFDECBF9-68D4-48DF-BD3F-914813202723}" srcOrd="0" destOrd="0" presId="urn:microsoft.com/office/officeart/2005/8/layout/hierarchy2"/>
    <dgm:cxn modelId="{B7AFFA70-3530-406D-AFA4-46C4CA22737F}" type="presOf" srcId="{CC93BB6E-2BDE-4651-9EBC-5197FF1DFD49}" destId="{21B4C1F9-F244-4568-9419-B94D6F5D63BD}" srcOrd="1" destOrd="0" presId="urn:microsoft.com/office/officeart/2005/8/layout/hierarchy2"/>
    <dgm:cxn modelId="{05990A7B-D60A-44DB-95BA-0D74A71CD4A7}" type="presOf" srcId="{57C91D00-1572-4453-8783-3F32116EABBA}" destId="{157E4A53-D7E8-4C37-8725-82D7EF6DE6FA}" srcOrd="0" destOrd="0" presId="urn:microsoft.com/office/officeart/2005/8/layout/hierarchy2"/>
    <dgm:cxn modelId="{2B1C6752-EF2D-4482-8727-277136DA7CAE}" srcId="{A5D19BDA-5013-484A-8831-BE134700F138}" destId="{57C91D00-1572-4453-8783-3F32116EABBA}" srcOrd="0" destOrd="0" parTransId="{8B9B2775-13E8-4E02-8016-69217F20558F}" sibTransId="{C2CFA8D7-4272-43E6-9BDC-9377A948AB52}"/>
    <dgm:cxn modelId="{45C8C7CA-E3F7-4FC8-AB53-44D21EC7860A}" type="presOf" srcId="{7E02A9B7-A36A-4329-A0E8-8F91736A61D3}" destId="{303EDD4D-C652-47AA-924D-0998F7201717}" srcOrd="0" destOrd="0" presId="urn:microsoft.com/office/officeart/2005/8/layout/hierarchy2"/>
    <dgm:cxn modelId="{569E75A2-203B-40BA-A4FE-4657C25A5D83}" type="presOf" srcId="{4EF1B8B8-8A23-48E0-9757-7287336CC4BF}" destId="{33FE2B15-5D93-41EC-A0AE-97AEA087B91A}" srcOrd="1" destOrd="0" presId="urn:microsoft.com/office/officeart/2005/8/layout/hierarchy2"/>
    <dgm:cxn modelId="{7746068B-675D-4DD1-940F-F7E1885C693B}" srcId="{CA39BAEF-1F97-46EB-B41F-F46927CFF05F}" destId="{F5BD4D12-D840-4F05-B4E3-DAC2AE8C5A8D}" srcOrd="2" destOrd="0" parTransId="{618855D9-6B27-4601-8C1D-72EB53FDF2C8}" sibTransId="{3982C57E-CF76-4814-A665-15FACF3CC974}"/>
    <dgm:cxn modelId="{7DD15BD4-D218-4949-A4CC-ADD818C8F3C1}" type="presOf" srcId="{D25F32E2-7E74-4AF2-ABC2-2D9C49AD6566}" destId="{B75E8AD3-B7C0-4DF3-BB4A-3AD4EA5E27D7}" srcOrd="0" destOrd="0" presId="urn:microsoft.com/office/officeart/2005/8/layout/hierarchy2"/>
    <dgm:cxn modelId="{BCD6052E-80DF-4A0E-9C1C-3C26D56B247B}" type="presOf" srcId="{5D59CBEE-5817-446C-98F6-37D4C97E0FCD}" destId="{E8839718-AFE1-4309-B52E-4F82D60CCA6B}" srcOrd="0" destOrd="0" presId="urn:microsoft.com/office/officeart/2005/8/layout/hierarchy2"/>
    <dgm:cxn modelId="{1B95610D-74B5-4F99-8C00-A68BB932DDAF}" type="presOf" srcId="{A170BEA9-4E39-4B02-B9D0-52F025875277}" destId="{E25A63AA-67FC-4BAA-BDB4-F064AEDE495F}" srcOrd="0" destOrd="0" presId="urn:microsoft.com/office/officeart/2005/8/layout/hierarchy2"/>
    <dgm:cxn modelId="{D21F345F-FFED-4B99-ADE9-0C5EF9F2CB0A}" srcId="{57C91D00-1572-4453-8783-3F32116EABBA}" destId="{A170BEA9-4E39-4B02-B9D0-52F025875277}" srcOrd="1" destOrd="0" parTransId="{59DFC78A-9AA0-4EB4-80E4-6963264BBEE9}" sibTransId="{FB9DFC75-C41B-4298-8E2B-277C0A300351}"/>
    <dgm:cxn modelId="{DBE07DBD-6CDC-4193-93D8-4A7D12D115B7}" type="presOf" srcId="{42523731-04E4-4C11-9D29-CD3A50C6CD78}" destId="{F4BC4D37-1EE6-474B-8BC5-EB6722A14909}" srcOrd="0" destOrd="0" presId="urn:microsoft.com/office/officeart/2005/8/layout/hierarchy2"/>
    <dgm:cxn modelId="{C5D71F77-13E8-4014-A72A-1D5F47C8FE4F}" type="presOf" srcId="{78493203-1808-461F-B372-CD0B480F2F5E}" destId="{D20C3531-5A11-4385-8AA4-9FF57159700F}" srcOrd="1" destOrd="0" presId="urn:microsoft.com/office/officeart/2005/8/layout/hierarchy2"/>
    <dgm:cxn modelId="{1FDCC7DA-002D-4196-B065-AD8B0AEE1EDE}" srcId="{57C91D00-1572-4453-8783-3F32116EABBA}" destId="{CA39BAEF-1F97-46EB-B41F-F46927CFF05F}" srcOrd="0" destOrd="0" parTransId="{78493203-1808-461F-B372-CD0B480F2F5E}" sibTransId="{819015AC-2FCD-47C6-857C-323282F05B4B}"/>
    <dgm:cxn modelId="{364823CE-A535-4894-B2F1-8E3586F16596}" type="presOf" srcId="{4234FBDE-DE06-4888-82C8-496940CC958B}" destId="{B766BE4A-6342-49D2-B16A-9F135EF9EA5A}" srcOrd="0" destOrd="0" presId="urn:microsoft.com/office/officeart/2005/8/layout/hierarchy2"/>
    <dgm:cxn modelId="{6C1166EA-2BC5-4D57-8607-A3D7BDC16EE1}" type="presOf" srcId="{CA39BAEF-1F97-46EB-B41F-F46927CFF05F}" destId="{76E956AC-3206-46F5-8011-83948BCB47DC}" srcOrd="0" destOrd="0" presId="urn:microsoft.com/office/officeart/2005/8/layout/hierarchy2"/>
    <dgm:cxn modelId="{E9475DDE-A4FE-45E4-B47B-6AA1B37ECD7F}" srcId="{FAE76B65-3D37-4D93-AE68-AC0F875086E6}" destId="{525BE36C-B7E6-47FB-9CEC-4105AE103B9B}" srcOrd="0" destOrd="0" parTransId="{CC93BB6E-2BDE-4651-9EBC-5197FF1DFD49}" sibTransId="{A173DA0C-3A4A-4E52-852D-4FA8DC6B62B3}"/>
    <dgm:cxn modelId="{89B156C0-FCC1-4C9F-86B4-283F0270D135}" srcId="{78A65E31-AF9C-4F90-995C-BD8E9D276125}" destId="{D25F32E2-7E74-4AF2-ABC2-2D9C49AD6566}" srcOrd="0" destOrd="0" parTransId="{5D59CBEE-5817-446C-98F6-37D4C97E0FCD}" sibTransId="{B71F304D-D990-47E0-9D95-8F50B54D3F9C}"/>
    <dgm:cxn modelId="{2F2BF678-415E-49B3-9D47-56AC5D330341}" type="presOf" srcId="{5D59CBEE-5817-446C-98F6-37D4C97E0FCD}" destId="{173F9A7E-4089-4D5E-A296-8E75C1005617}" srcOrd="1" destOrd="0" presId="urn:microsoft.com/office/officeart/2005/8/layout/hierarchy2"/>
    <dgm:cxn modelId="{E7CACF3B-A6DD-4E5D-9866-5513FD38D68B}" srcId="{CA39BAEF-1F97-46EB-B41F-F46927CFF05F}" destId="{42523731-04E4-4C11-9D29-CD3A50C6CD78}" srcOrd="1" destOrd="0" parTransId="{0C41D315-DF12-4DC8-958A-9F3F2CDAB996}" sibTransId="{0FDF5BF0-B0A6-499B-BA41-927C00D2AF3B}"/>
    <dgm:cxn modelId="{3619BF46-E743-4B64-82EA-30740C5FDD84}" type="presOf" srcId="{0AEAB81C-DA9A-46DA-B3F6-2277678D2E6D}" destId="{8F2F06B7-A1BD-4B00-AFCA-FEEA4A19CCE7}" srcOrd="0" destOrd="0" presId="urn:microsoft.com/office/officeart/2005/8/layout/hierarchy2"/>
    <dgm:cxn modelId="{6431495E-877E-4481-9884-863D3E9DDC44}" type="presParOf" srcId="{4924F925-EF43-4817-80D4-6F91CE108AA8}" destId="{6B236C00-D484-4B94-87A4-4E977EED3E8C}" srcOrd="0" destOrd="0" presId="urn:microsoft.com/office/officeart/2005/8/layout/hierarchy2"/>
    <dgm:cxn modelId="{3EDFA65A-10DB-4917-A722-D9EFD7CA945F}" type="presParOf" srcId="{6B236C00-D484-4B94-87A4-4E977EED3E8C}" destId="{157E4A53-D7E8-4C37-8725-82D7EF6DE6FA}" srcOrd="0" destOrd="0" presId="urn:microsoft.com/office/officeart/2005/8/layout/hierarchy2"/>
    <dgm:cxn modelId="{00EDA38B-5ACA-44E5-BAD1-410A2B83CEFC}" type="presParOf" srcId="{6B236C00-D484-4B94-87A4-4E977EED3E8C}" destId="{F9B74C0F-030E-48E0-9C05-EE8CE1E22ED5}" srcOrd="1" destOrd="0" presId="urn:microsoft.com/office/officeart/2005/8/layout/hierarchy2"/>
    <dgm:cxn modelId="{78B4D296-0616-4814-95E8-0D2E97BF7B0E}" type="presParOf" srcId="{F9B74C0F-030E-48E0-9C05-EE8CE1E22ED5}" destId="{710F6D01-9BE8-4D89-B705-BE5BC88CDCDD}" srcOrd="0" destOrd="0" presId="urn:microsoft.com/office/officeart/2005/8/layout/hierarchy2"/>
    <dgm:cxn modelId="{4C247C59-8223-4292-A708-4DEFAC287DFA}" type="presParOf" srcId="{710F6D01-9BE8-4D89-B705-BE5BC88CDCDD}" destId="{D20C3531-5A11-4385-8AA4-9FF57159700F}" srcOrd="0" destOrd="0" presId="urn:microsoft.com/office/officeart/2005/8/layout/hierarchy2"/>
    <dgm:cxn modelId="{BD415CD2-A0DC-453F-8186-C674B706B982}" type="presParOf" srcId="{F9B74C0F-030E-48E0-9C05-EE8CE1E22ED5}" destId="{AB2997FB-5448-4BBE-B3A8-347B439C8759}" srcOrd="1" destOrd="0" presId="urn:microsoft.com/office/officeart/2005/8/layout/hierarchy2"/>
    <dgm:cxn modelId="{B4D3A941-8608-4405-9700-37E230F23A80}" type="presParOf" srcId="{AB2997FB-5448-4BBE-B3A8-347B439C8759}" destId="{76E956AC-3206-46F5-8011-83948BCB47DC}" srcOrd="0" destOrd="0" presId="urn:microsoft.com/office/officeart/2005/8/layout/hierarchy2"/>
    <dgm:cxn modelId="{79C2F7F3-F02A-43AF-B56C-188B0764224B}" type="presParOf" srcId="{AB2997FB-5448-4BBE-B3A8-347B439C8759}" destId="{94BF5061-5281-4FE9-B567-42985874CE4B}" srcOrd="1" destOrd="0" presId="urn:microsoft.com/office/officeart/2005/8/layout/hierarchy2"/>
    <dgm:cxn modelId="{DEEE931D-AA22-4236-96F9-9EF6A8AA7021}" type="presParOf" srcId="{94BF5061-5281-4FE9-B567-42985874CE4B}" destId="{B766BE4A-6342-49D2-B16A-9F135EF9EA5A}" srcOrd="0" destOrd="0" presId="urn:microsoft.com/office/officeart/2005/8/layout/hierarchy2"/>
    <dgm:cxn modelId="{648CDADA-A7A6-40C2-BD03-21340146B0E5}" type="presParOf" srcId="{B766BE4A-6342-49D2-B16A-9F135EF9EA5A}" destId="{746E66BF-1D42-444D-8BFE-265B11D7D8C4}" srcOrd="0" destOrd="0" presId="urn:microsoft.com/office/officeart/2005/8/layout/hierarchy2"/>
    <dgm:cxn modelId="{A93D03D2-6B0C-4EAD-B3C6-AED8B12B2FF4}" type="presParOf" srcId="{94BF5061-5281-4FE9-B567-42985874CE4B}" destId="{F5F568EB-5031-4FC8-ABA7-2993ECB952C8}" srcOrd="1" destOrd="0" presId="urn:microsoft.com/office/officeart/2005/8/layout/hierarchy2"/>
    <dgm:cxn modelId="{750AAE6A-FDA2-437F-BCBD-9C43AE323A5D}" type="presParOf" srcId="{F5F568EB-5031-4FC8-ABA7-2993ECB952C8}" destId="{8F2F06B7-A1BD-4B00-AFCA-FEEA4A19CCE7}" srcOrd="0" destOrd="0" presId="urn:microsoft.com/office/officeart/2005/8/layout/hierarchy2"/>
    <dgm:cxn modelId="{682151BF-0B98-4F0D-B3FA-ADCD4DD084ED}" type="presParOf" srcId="{F5F568EB-5031-4FC8-ABA7-2993ECB952C8}" destId="{FC1669BE-5D88-4844-85E6-B94B847A8E93}" srcOrd="1" destOrd="0" presId="urn:microsoft.com/office/officeart/2005/8/layout/hierarchy2"/>
    <dgm:cxn modelId="{2081476A-F715-4441-84D0-A2FEA388FED8}" type="presParOf" srcId="{94BF5061-5281-4FE9-B567-42985874CE4B}" destId="{DFDECBF9-68D4-48DF-BD3F-914813202723}" srcOrd="2" destOrd="0" presId="urn:microsoft.com/office/officeart/2005/8/layout/hierarchy2"/>
    <dgm:cxn modelId="{9EB0C366-2361-4B6C-A437-8C0B6458A37B}" type="presParOf" srcId="{DFDECBF9-68D4-48DF-BD3F-914813202723}" destId="{0147B7F8-A2FD-4EBD-9F64-044CEAE513F4}" srcOrd="0" destOrd="0" presId="urn:microsoft.com/office/officeart/2005/8/layout/hierarchy2"/>
    <dgm:cxn modelId="{C3571D7A-F3C0-47C6-BCDE-7EFEFDA74AB5}" type="presParOf" srcId="{94BF5061-5281-4FE9-B567-42985874CE4B}" destId="{D4455478-4872-408E-996A-FB35F24A51EA}" srcOrd="3" destOrd="0" presId="urn:microsoft.com/office/officeart/2005/8/layout/hierarchy2"/>
    <dgm:cxn modelId="{965DFD8A-61F6-41DD-94BD-45DA9ACC4769}" type="presParOf" srcId="{D4455478-4872-408E-996A-FB35F24A51EA}" destId="{F4BC4D37-1EE6-474B-8BC5-EB6722A14909}" srcOrd="0" destOrd="0" presId="urn:microsoft.com/office/officeart/2005/8/layout/hierarchy2"/>
    <dgm:cxn modelId="{CF27BE1D-AD7A-4600-9570-19F036B8C5F8}" type="presParOf" srcId="{D4455478-4872-408E-996A-FB35F24A51EA}" destId="{A04B29D8-8A93-4037-92BE-A5E4B56E361E}" srcOrd="1" destOrd="0" presId="urn:microsoft.com/office/officeart/2005/8/layout/hierarchy2"/>
    <dgm:cxn modelId="{E5FF095A-0016-43EF-B6EB-2EB7F0BAC8B9}" type="presParOf" srcId="{94BF5061-5281-4FE9-B567-42985874CE4B}" destId="{304F52C7-05FD-4317-9A4A-3426FDEAE9EF}" srcOrd="4" destOrd="0" presId="urn:microsoft.com/office/officeart/2005/8/layout/hierarchy2"/>
    <dgm:cxn modelId="{F705A70F-2174-4DC7-8C2C-FC57FBFC1848}" type="presParOf" srcId="{304F52C7-05FD-4317-9A4A-3426FDEAE9EF}" destId="{3E6F0FF6-283E-46EB-9337-B07249820258}" srcOrd="0" destOrd="0" presId="urn:microsoft.com/office/officeart/2005/8/layout/hierarchy2"/>
    <dgm:cxn modelId="{F3FFF88E-84BC-4DFD-8862-0F583B8B562A}" type="presParOf" srcId="{94BF5061-5281-4FE9-B567-42985874CE4B}" destId="{710BF40C-A496-4DB8-9CCA-BCA3A7693E50}" srcOrd="5" destOrd="0" presId="urn:microsoft.com/office/officeart/2005/8/layout/hierarchy2"/>
    <dgm:cxn modelId="{B2A1C56D-47A0-4597-8C12-D11B479DAB15}" type="presParOf" srcId="{710BF40C-A496-4DB8-9CCA-BCA3A7693E50}" destId="{987F16FD-308C-48CD-8700-FB2BB416BFD8}" srcOrd="0" destOrd="0" presId="urn:microsoft.com/office/officeart/2005/8/layout/hierarchy2"/>
    <dgm:cxn modelId="{BD834144-CBD3-47EE-B837-F2D314B20EE5}" type="presParOf" srcId="{710BF40C-A496-4DB8-9CCA-BCA3A7693E50}" destId="{BA32E3AA-1FF5-428F-84C6-08CBC3B00117}" srcOrd="1" destOrd="0" presId="urn:microsoft.com/office/officeart/2005/8/layout/hierarchy2"/>
    <dgm:cxn modelId="{3BD13228-9237-4E29-85E0-1F7A23EB15E8}" type="presParOf" srcId="{F9B74C0F-030E-48E0-9C05-EE8CE1E22ED5}" destId="{54B76DE3-44AD-4F6B-BFD5-30A161D48BC2}" srcOrd="2" destOrd="0" presId="urn:microsoft.com/office/officeart/2005/8/layout/hierarchy2"/>
    <dgm:cxn modelId="{0E277AD9-D67D-4950-BC5F-178446EED392}" type="presParOf" srcId="{54B76DE3-44AD-4F6B-BFD5-30A161D48BC2}" destId="{484FFF1D-8BF0-472B-A892-C14A7CCEAA9A}" srcOrd="0" destOrd="0" presId="urn:microsoft.com/office/officeart/2005/8/layout/hierarchy2"/>
    <dgm:cxn modelId="{1B61F310-DDBC-4A90-A82D-7B72DA49DECF}" type="presParOf" srcId="{F9B74C0F-030E-48E0-9C05-EE8CE1E22ED5}" destId="{0C030B30-17BD-4627-BF11-857CF36F2008}" srcOrd="3" destOrd="0" presId="urn:microsoft.com/office/officeart/2005/8/layout/hierarchy2"/>
    <dgm:cxn modelId="{60F0DE94-1898-4D69-AB6D-8D8B041D06C9}" type="presParOf" srcId="{0C030B30-17BD-4627-BF11-857CF36F2008}" destId="{E25A63AA-67FC-4BAA-BDB4-F064AEDE495F}" srcOrd="0" destOrd="0" presId="urn:microsoft.com/office/officeart/2005/8/layout/hierarchy2"/>
    <dgm:cxn modelId="{6F0208AE-820E-4A5E-BF2F-33DD4DA92210}" type="presParOf" srcId="{0C030B30-17BD-4627-BF11-857CF36F2008}" destId="{F8718C72-913D-4683-BE58-0AEF5D6067AD}" srcOrd="1" destOrd="0" presId="urn:microsoft.com/office/officeart/2005/8/layout/hierarchy2"/>
    <dgm:cxn modelId="{2852A4CD-689C-41EF-8807-25C42386E043}" type="presParOf" srcId="{F8718C72-913D-4683-BE58-0AEF5D6067AD}" destId="{B79CE5C7-A9BE-4346-B457-63770B76105F}" srcOrd="0" destOrd="0" presId="urn:microsoft.com/office/officeart/2005/8/layout/hierarchy2"/>
    <dgm:cxn modelId="{4113FD0A-4E80-4347-9D22-CADAB61763F0}" type="presParOf" srcId="{B79CE5C7-A9BE-4346-B457-63770B76105F}" destId="{33FE2B15-5D93-41EC-A0AE-97AEA087B91A}" srcOrd="0" destOrd="0" presId="urn:microsoft.com/office/officeart/2005/8/layout/hierarchy2"/>
    <dgm:cxn modelId="{00326A51-3ED3-4DC7-BDFA-F352F79230C6}" type="presParOf" srcId="{F8718C72-913D-4683-BE58-0AEF5D6067AD}" destId="{9E4F67B6-427D-424C-9608-F6721A9F6CF9}" srcOrd="1" destOrd="0" presId="urn:microsoft.com/office/officeart/2005/8/layout/hierarchy2"/>
    <dgm:cxn modelId="{0ADE1870-AC48-464A-8D8E-ACE60E04A9DE}" type="presParOf" srcId="{9E4F67B6-427D-424C-9608-F6721A9F6CF9}" destId="{89CD318E-94C8-4B3F-8D2B-0AE6865FAA36}" srcOrd="0" destOrd="0" presId="urn:microsoft.com/office/officeart/2005/8/layout/hierarchy2"/>
    <dgm:cxn modelId="{5377AC68-DFD0-432B-A08E-FD15F9F8A09F}" type="presParOf" srcId="{9E4F67B6-427D-424C-9608-F6721A9F6CF9}" destId="{CF9EE681-26FC-4F16-B22E-90E1A44F5BC4}" srcOrd="1" destOrd="0" presId="urn:microsoft.com/office/officeart/2005/8/layout/hierarchy2"/>
    <dgm:cxn modelId="{949505EE-B164-4229-9016-2AA88B85A162}" type="presParOf" srcId="{CF9EE681-26FC-4F16-B22E-90E1A44F5BC4}" destId="{6AB0BCF9-A4D1-45D6-B478-17D718785F98}" srcOrd="0" destOrd="0" presId="urn:microsoft.com/office/officeart/2005/8/layout/hierarchy2"/>
    <dgm:cxn modelId="{01E9A059-B741-4589-83E5-991B47F30A6A}" type="presParOf" srcId="{6AB0BCF9-A4D1-45D6-B478-17D718785F98}" destId="{21B4C1F9-F244-4568-9419-B94D6F5D63BD}" srcOrd="0" destOrd="0" presId="urn:microsoft.com/office/officeart/2005/8/layout/hierarchy2"/>
    <dgm:cxn modelId="{60D52B42-98A2-4A13-9221-466DDD23CFC4}" type="presParOf" srcId="{CF9EE681-26FC-4F16-B22E-90E1A44F5BC4}" destId="{C2D18DCC-5B36-40FB-A888-198AF3AE86F8}" srcOrd="1" destOrd="0" presId="urn:microsoft.com/office/officeart/2005/8/layout/hierarchy2"/>
    <dgm:cxn modelId="{8EEF4169-AD92-4DD0-81DC-C8654E1F25FD}" type="presParOf" srcId="{C2D18DCC-5B36-40FB-A888-198AF3AE86F8}" destId="{C56F7FEA-5435-4B7E-BB2B-96A549E4925E}" srcOrd="0" destOrd="0" presId="urn:microsoft.com/office/officeart/2005/8/layout/hierarchy2"/>
    <dgm:cxn modelId="{4DCAAD71-8CA7-4372-A650-C3E9F1660219}" type="presParOf" srcId="{C2D18DCC-5B36-40FB-A888-198AF3AE86F8}" destId="{DE76B587-A190-47AF-843B-616BF53A52B5}" srcOrd="1" destOrd="0" presId="urn:microsoft.com/office/officeart/2005/8/layout/hierarchy2"/>
    <dgm:cxn modelId="{FE0D63EA-B83A-4352-96FD-402F71AACDAF}" type="presParOf" srcId="{F8718C72-913D-4683-BE58-0AEF5D6067AD}" destId="{303EDD4D-C652-47AA-924D-0998F7201717}" srcOrd="2" destOrd="0" presId="urn:microsoft.com/office/officeart/2005/8/layout/hierarchy2"/>
    <dgm:cxn modelId="{A33A0F35-0780-42C4-801D-4380826CE7AD}" type="presParOf" srcId="{303EDD4D-C652-47AA-924D-0998F7201717}" destId="{5804AECF-326A-4622-A797-E617F2472F54}" srcOrd="0" destOrd="0" presId="urn:microsoft.com/office/officeart/2005/8/layout/hierarchy2"/>
    <dgm:cxn modelId="{57CEA04C-B607-4786-8B09-9881A9513161}" type="presParOf" srcId="{F8718C72-913D-4683-BE58-0AEF5D6067AD}" destId="{32589A5D-C3D3-482F-ACF9-7191472B5A58}" srcOrd="3" destOrd="0" presId="urn:microsoft.com/office/officeart/2005/8/layout/hierarchy2"/>
    <dgm:cxn modelId="{E06919D3-CE42-41F6-AD45-1A891B2DB796}" type="presParOf" srcId="{32589A5D-C3D3-482F-ACF9-7191472B5A58}" destId="{692875A9-9B66-405F-B564-DE0F6EB6E1D0}" srcOrd="0" destOrd="0" presId="urn:microsoft.com/office/officeart/2005/8/layout/hierarchy2"/>
    <dgm:cxn modelId="{CE8C9B8F-67F4-4F95-99F9-B0DCFD36909C}" type="presParOf" srcId="{32589A5D-C3D3-482F-ACF9-7191472B5A58}" destId="{3DD06C8D-CCC5-472D-9FBB-A3A190E06FA0}" srcOrd="1" destOrd="0" presId="urn:microsoft.com/office/officeart/2005/8/layout/hierarchy2"/>
    <dgm:cxn modelId="{E1EE69C6-F2C3-4F13-8E08-7C0B394ABF3D}" type="presParOf" srcId="{3DD06C8D-CCC5-472D-9FBB-A3A190E06FA0}" destId="{E8839718-AFE1-4309-B52E-4F82D60CCA6B}" srcOrd="0" destOrd="0" presId="urn:microsoft.com/office/officeart/2005/8/layout/hierarchy2"/>
    <dgm:cxn modelId="{5D462F4D-2589-4E5E-9FDA-E72619BD6EBD}" type="presParOf" srcId="{E8839718-AFE1-4309-B52E-4F82D60CCA6B}" destId="{173F9A7E-4089-4D5E-A296-8E75C1005617}" srcOrd="0" destOrd="0" presId="urn:microsoft.com/office/officeart/2005/8/layout/hierarchy2"/>
    <dgm:cxn modelId="{3F499FF2-BDFD-429E-89BC-9B3211A32096}" type="presParOf" srcId="{3DD06C8D-CCC5-472D-9FBB-A3A190E06FA0}" destId="{D4E24A51-598B-49D5-92C6-B973AFB4CABA}" srcOrd="1" destOrd="0" presId="urn:microsoft.com/office/officeart/2005/8/layout/hierarchy2"/>
    <dgm:cxn modelId="{DD9458A0-9041-469D-BCC5-2D54DF8CD97B}" type="presParOf" srcId="{D4E24A51-598B-49D5-92C6-B973AFB4CABA}" destId="{B75E8AD3-B7C0-4DF3-BB4A-3AD4EA5E27D7}" srcOrd="0" destOrd="0" presId="urn:microsoft.com/office/officeart/2005/8/layout/hierarchy2"/>
    <dgm:cxn modelId="{F4B4E389-3FA3-4916-8162-E164FE409E5E}" type="presParOf" srcId="{D4E24A51-598B-49D5-92C6-B973AFB4CABA}" destId="{AFF21BBF-5D2F-4C17-9979-83E2C15E8060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57E4A53-D7E8-4C37-8725-82D7EF6DE6FA}">
      <dsp:nvSpPr>
        <dsp:cNvPr id="0" name=""/>
        <dsp:cNvSpPr/>
      </dsp:nvSpPr>
      <dsp:spPr>
        <a:xfrm>
          <a:off x="20524" y="1331466"/>
          <a:ext cx="1116880" cy="780794"/>
        </a:xfrm>
        <a:prstGeom prst="roundRect">
          <a:avLst>
            <a:gd name="adj" fmla="val 10000"/>
          </a:avLst>
        </a:prstGeom>
        <a:solidFill>
          <a:schemeClr val="accent1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8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CETI</a:t>
          </a:r>
          <a:endParaRPr lang="es-MX" sz="18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3393" y="1354335"/>
        <a:ext cx="1071142" cy="735056"/>
      </dsp:txXfrm>
    </dsp:sp>
    <dsp:sp modelId="{710F6D01-9BE8-4D89-B705-BE5BC88CDCDD}">
      <dsp:nvSpPr>
        <dsp:cNvPr id="0" name=""/>
        <dsp:cNvSpPr/>
      </dsp:nvSpPr>
      <dsp:spPr>
        <a:xfrm rot="17354827">
          <a:off x="890551" y="1360574"/>
          <a:ext cx="736481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736481" y="1363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240380" y="1355793"/>
        <a:ext cx="36824" cy="36824"/>
      </dsp:txXfrm>
    </dsp:sp>
    <dsp:sp modelId="{76E956AC-3206-46F5-8011-83948BCB47DC}">
      <dsp:nvSpPr>
        <dsp:cNvPr id="0" name=""/>
        <dsp:cNvSpPr/>
      </dsp:nvSpPr>
      <dsp:spPr>
        <a:xfrm>
          <a:off x="1380180" y="579585"/>
          <a:ext cx="1347438" cy="893923"/>
        </a:xfrm>
        <a:prstGeom prst="ellipse">
          <a:avLst/>
        </a:prstGeom>
        <a:solidFill>
          <a:schemeClr val="accent5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1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3 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1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PLANTELES</a:t>
          </a:r>
          <a:endParaRPr lang="es-MX" sz="11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577508" y="710497"/>
        <a:ext cx="952782" cy="632099"/>
      </dsp:txXfrm>
    </dsp:sp>
    <dsp:sp modelId="{B766BE4A-6342-49D2-B16A-9F135EF9EA5A}">
      <dsp:nvSpPr>
        <dsp:cNvPr id="0" name=""/>
        <dsp:cNvSpPr/>
      </dsp:nvSpPr>
      <dsp:spPr>
        <a:xfrm rot="18357900">
          <a:off x="2537084" y="639252"/>
          <a:ext cx="923337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923337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75669" y="629800"/>
        <a:ext cx="46166" cy="46166"/>
      </dsp:txXfrm>
    </dsp:sp>
    <dsp:sp modelId="{8F2F06B7-A1BD-4B00-AFCA-FEEA4A19CCE7}">
      <dsp:nvSpPr>
        <dsp:cNvPr id="0" name=""/>
        <dsp:cNvSpPr/>
      </dsp:nvSpPr>
      <dsp:spPr>
        <a:xfrm>
          <a:off x="3269886" y="0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COLOMOS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433449" y="81782"/>
        <a:ext cx="789754" cy="394876"/>
      </dsp:txXfrm>
    </dsp:sp>
    <dsp:sp modelId="{DFDECBF9-68D4-48DF-BD3F-914813202723}">
      <dsp:nvSpPr>
        <dsp:cNvPr id="0" name=""/>
        <dsp:cNvSpPr/>
      </dsp:nvSpPr>
      <dsp:spPr>
        <a:xfrm rot="21440252">
          <a:off x="2727341" y="1000962"/>
          <a:ext cx="514655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514655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71802" y="1001727"/>
        <a:ext cx="25732" cy="25732"/>
      </dsp:txXfrm>
    </dsp:sp>
    <dsp:sp modelId="{F4BC4D37-1EE6-474B-8BC5-EB6722A14909}">
      <dsp:nvSpPr>
        <dsp:cNvPr id="0" name=""/>
        <dsp:cNvSpPr/>
      </dsp:nvSpPr>
      <dsp:spPr>
        <a:xfrm>
          <a:off x="3241719" y="723420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TONALÁ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405282" y="805202"/>
        <a:ext cx="789754" cy="394876"/>
      </dsp:txXfrm>
    </dsp:sp>
    <dsp:sp modelId="{304F52C7-05FD-4317-9A4A-3426FDEAE9EF}">
      <dsp:nvSpPr>
        <dsp:cNvPr id="0" name=""/>
        <dsp:cNvSpPr/>
      </dsp:nvSpPr>
      <dsp:spPr>
        <a:xfrm rot="3223156">
          <a:off x="2557871" y="1348091"/>
          <a:ext cx="831570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831570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52867" y="1340933"/>
        <a:ext cx="41578" cy="41578"/>
      </dsp:txXfrm>
    </dsp:sp>
    <dsp:sp modelId="{987F16FD-308C-48CD-8700-FB2BB416BFD8}">
      <dsp:nvSpPr>
        <dsp:cNvPr id="0" name=""/>
        <dsp:cNvSpPr/>
      </dsp:nvSpPr>
      <dsp:spPr>
        <a:xfrm>
          <a:off x="3219694" y="1417678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RÍO SANTIAGO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383257" y="1499460"/>
        <a:ext cx="789754" cy="394876"/>
      </dsp:txXfrm>
    </dsp:sp>
    <dsp:sp modelId="{54B76DE3-44AD-4F6B-BFD5-30A161D48BC2}">
      <dsp:nvSpPr>
        <dsp:cNvPr id="0" name=""/>
        <dsp:cNvSpPr/>
      </dsp:nvSpPr>
      <dsp:spPr>
        <a:xfrm rot="4627862">
          <a:off x="728564" y="2221010"/>
          <a:ext cx="1051979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1051979" y="1363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228254" y="2208342"/>
        <a:ext cx="52598" cy="52598"/>
      </dsp:txXfrm>
    </dsp:sp>
    <dsp:sp modelId="{E25A63AA-67FC-4BAA-BDB4-F064AEDE495F}">
      <dsp:nvSpPr>
        <dsp:cNvPr id="0" name=""/>
        <dsp:cNvSpPr/>
      </dsp:nvSpPr>
      <dsp:spPr>
        <a:xfrm>
          <a:off x="1371703" y="2282705"/>
          <a:ext cx="1312725" cy="929428"/>
        </a:xfrm>
        <a:prstGeom prst="ellipse">
          <a:avLst/>
        </a:prstGeom>
        <a:solidFill>
          <a:schemeClr val="accent5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05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2 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05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NIVELES EDUCATIVOS</a:t>
          </a:r>
          <a:endParaRPr lang="es-MX" sz="105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563947" y="2418817"/>
        <a:ext cx="928237" cy="657204"/>
      </dsp:txXfrm>
    </dsp:sp>
    <dsp:sp modelId="{B79CE5C7-A9BE-4346-B457-63770B76105F}">
      <dsp:nvSpPr>
        <dsp:cNvPr id="0" name=""/>
        <dsp:cNvSpPr/>
      </dsp:nvSpPr>
      <dsp:spPr>
        <a:xfrm rot="20018485">
          <a:off x="2656327" y="2613782"/>
          <a:ext cx="540582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540582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13104" y="2613899"/>
        <a:ext cx="27029" cy="27029"/>
      </dsp:txXfrm>
    </dsp:sp>
    <dsp:sp modelId="{89CD318E-94C8-4B3F-8D2B-0AE6865FAA36}">
      <dsp:nvSpPr>
        <dsp:cNvPr id="0" name=""/>
        <dsp:cNvSpPr/>
      </dsp:nvSpPr>
      <dsp:spPr>
        <a:xfrm>
          <a:off x="3168809" y="2228187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TECNÓLOGO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EMS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332372" y="2309969"/>
        <a:ext cx="789754" cy="394876"/>
      </dsp:txXfrm>
    </dsp:sp>
    <dsp:sp modelId="{6AB0BCF9-A4D1-45D6-B478-17D718785F98}">
      <dsp:nvSpPr>
        <dsp:cNvPr id="0" name=""/>
        <dsp:cNvSpPr/>
      </dsp:nvSpPr>
      <dsp:spPr>
        <a:xfrm>
          <a:off x="4285689" y="2493776"/>
          <a:ext cx="429797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429797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489843" y="2496663"/>
        <a:ext cx="21489" cy="21489"/>
      </dsp:txXfrm>
    </dsp:sp>
    <dsp:sp modelId="{C56F7FEA-5435-4B7E-BB2B-96A549E4925E}">
      <dsp:nvSpPr>
        <dsp:cNvPr id="0" name=""/>
        <dsp:cNvSpPr/>
      </dsp:nvSpPr>
      <dsp:spPr>
        <a:xfrm>
          <a:off x="4715487" y="2228187"/>
          <a:ext cx="1207347" cy="558440"/>
        </a:xfrm>
        <a:prstGeom prst="ellipse">
          <a:avLst/>
        </a:prstGeom>
        <a:solidFill>
          <a:schemeClr val="bg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12 CARRERAS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892299" y="2309969"/>
        <a:ext cx="853723" cy="394876"/>
      </dsp:txXfrm>
    </dsp:sp>
    <dsp:sp modelId="{303EDD4D-C652-47AA-924D-0998F7201717}">
      <dsp:nvSpPr>
        <dsp:cNvPr id="0" name=""/>
        <dsp:cNvSpPr/>
      </dsp:nvSpPr>
      <dsp:spPr>
        <a:xfrm rot="2077274">
          <a:off x="2632315" y="2900996"/>
          <a:ext cx="588606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588606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11903" y="2899913"/>
        <a:ext cx="29430" cy="29430"/>
      </dsp:txXfrm>
    </dsp:sp>
    <dsp:sp modelId="{692875A9-9B66-405F-B564-DE0F6EB6E1D0}">
      <dsp:nvSpPr>
        <dsp:cNvPr id="0" name=""/>
        <dsp:cNvSpPr/>
      </dsp:nvSpPr>
      <dsp:spPr>
        <a:xfrm>
          <a:off x="3168809" y="2802616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INGENIERÍA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ES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332372" y="2884398"/>
        <a:ext cx="789754" cy="394876"/>
      </dsp:txXfrm>
    </dsp:sp>
    <dsp:sp modelId="{E8839718-AFE1-4309-B52E-4F82D60CCA6B}">
      <dsp:nvSpPr>
        <dsp:cNvPr id="0" name=""/>
        <dsp:cNvSpPr/>
      </dsp:nvSpPr>
      <dsp:spPr>
        <a:xfrm>
          <a:off x="4285689" y="3068204"/>
          <a:ext cx="386005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386005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469041" y="3072186"/>
        <a:ext cx="19300" cy="19300"/>
      </dsp:txXfrm>
    </dsp:sp>
    <dsp:sp modelId="{B75E8AD3-B7C0-4DF3-BB4A-3AD4EA5E27D7}">
      <dsp:nvSpPr>
        <dsp:cNvPr id="0" name=""/>
        <dsp:cNvSpPr/>
      </dsp:nvSpPr>
      <dsp:spPr>
        <a:xfrm>
          <a:off x="4671694" y="2802616"/>
          <a:ext cx="1275678" cy="558440"/>
        </a:xfrm>
        <a:prstGeom prst="ellipse">
          <a:avLst/>
        </a:prstGeom>
        <a:solidFill>
          <a:schemeClr val="bg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6 CARRERAS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858513" y="2884398"/>
        <a:ext cx="902040" cy="39487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396875</xdr:colOff>
      <xdr:row>6</xdr:row>
      <xdr:rowOff>158750</xdr:rowOff>
    </xdr:from>
    <xdr:to>
      <xdr:col>13</xdr:col>
      <xdr:colOff>517190</xdr:colOff>
      <xdr:row>23</xdr:row>
      <xdr:rowOff>0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13</xdr:col>
      <xdr:colOff>179916</xdr:colOff>
      <xdr:row>0</xdr:row>
      <xdr:rowOff>0</xdr:rowOff>
    </xdr:from>
    <xdr:to>
      <xdr:col>14</xdr:col>
      <xdr:colOff>698500</xdr:colOff>
      <xdr:row>5</xdr:row>
      <xdr:rowOff>154980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583" y="0"/>
          <a:ext cx="1418167" cy="1202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4"/>
  <sheetViews>
    <sheetView tabSelected="1" view="pageBreakPreview" topLeftCell="A69" zoomScale="80" zoomScaleNormal="80" zoomScaleSheetLayoutView="80" workbookViewId="0">
      <selection activeCell="B74" sqref="B74:N75"/>
    </sheetView>
  </sheetViews>
  <sheetFormatPr baseColWidth="10" defaultRowHeight="15" x14ac:dyDescent="0.25"/>
  <cols>
    <col min="1" max="1" width="1.7109375" style="1" customWidth="1"/>
    <col min="2" max="2" width="9" customWidth="1"/>
    <col min="3" max="3" width="2.7109375" customWidth="1"/>
    <col min="4" max="4" width="1.7109375" customWidth="1"/>
    <col min="5" max="5" width="1.85546875" customWidth="1"/>
    <col min="6" max="6" width="1.42578125" customWidth="1"/>
    <col min="7" max="7" width="0.85546875" customWidth="1"/>
    <col min="8" max="8" width="1.85546875" customWidth="1"/>
    <col min="9" max="9" width="2.140625" customWidth="1"/>
    <col min="10" max="10" width="2.7109375" style="9" customWidth="1"/>
    <col min="11" max="11" width="5.42578125" style="9" hidden="1" customWidth="1"/>
    <col min="12" max="12" width="55.28515625" style="9" customWidth="1"/>
    <col min="13" max="13" width="11.28515625" customWidth="1"/>
    <col min="14" max="14" width="13.42578125" customWidth="1"/>
    <col min="15" max="15" width="12.5703125" customWidth="1"/>
  </cols>
  <sheetData>
    <row r="1" spans="2:15" ht="18" x14ac:dyDescent="0.25">
      <c r="B1" s="1"/>
      <c r="C1" s="1"/>
      <c r="D1" s="1"/>
      <c r="E1" s="1"/>
      <c r="F1" s="1"/>
      <c r="G1" s="1"/>
      <c r="H1" s="1"/>
      <c r="I1" s="1"/>
      <c r="J1" s="4"/>
      <c r="K1" s="4"/>
      <c r="L1" s="5" t="s">
        <v>0</v>
      </c>
      <c r="M1" s="1"/>
      <c r="N1" s="1"/>
      <c r="O1" s="1"/>
    </row>
    <row r="2" spans="2:15" ht="15.75" x14ac:dyDescent="0.25">
      <c r="B2" s="1"/>
      <c r="C2" s="1"/>
      <c r="D2" s="1"/>
      <c r="E2" s="2"/>
      <c r="F2" s="1"/>
      <c r="G2" s="1"/>
      <c r="H2" s="1"/>
      <c r="I2" s="1"/>
      <c r="J2" s="4"/>
      <c r="K2" s="4"/>
      <c r="L2" s="6" t="s">
        <v>1</v>
      </c>
      <c r="M2" s="1"/>
      <c r="N2" s="1"/>
      <c r="O2" s="1"/>
    </row>
    <row r="3" spans="2:15" x14ac:dyDescent="0.25">
      <c r="B3" s="1"/>
      <c r="C3" s="1"/>
      <c r="D3" s="3"/>
      <c r="E3" s="1"/>
      <c r="F3" s="1"/>
      <c r="G3" s="1"/>
      <c r="H3" s="1"/>
      <c r="I3" s="1"/>
      <c r="J3" s="4"/>
      <c r="K3" s="4"/>
      <c r="L3" s="7" t="s">
        <v>2</v>
      </c>
      <c r="M3" s="1"/>
      <c r="N3" s="1"/>
      <c r="O3" s="1"/>
    </row>
    <row r="4" spans="2:15" x14ac:dyDescent="0.25">
      <c r="B4" s="1"/>
      <c r="C4" s="1"/>
      <c r="D4" s="3"/>
      <c r="E4" s="1"/>
      <c r="F4" s="1"/>
      <c r="G4" s="1"/>
      <c r="H4" s="1"/>
      <c r="I4" s="1"/>
      <c r="J4" s="4"/>
      <c r="K4" s="4"/>
      <c r="L4" s="196" t="s">
        <v>214</v>
      </c>
      <c r="M4" s="1"/>
      <c r="N4" s="1"/>
      <c r="O4" s="1"/>
    </row>
    <row r="5" spans="2:15" ht="18" x14ac:dyDescent="0.25">
      <c r="B5" s="1"/>
      <c r="C5" s="1"/>
      <c r="D5" s="1"/>
      <c r="E5" s="1"/>
      <c r="F5" s="1"/>
      <c r="G5" s="1"/>
      <c r="H5" s="1"/>
      <c r="I5" s="1"/>
      <c r="J5" s="4"/>
      <c r="K5" s="4"/>
      <c r="L5" s="8" t="s">
        <v>3</v>
      </c>
      <c r="M5" s="1"/>
      <c r="N5" s="1"/>
      <c r="O5" s="1"/>
    </row>
    <row r="6" spans="2:15" ht="18" x14ac:dyDescent="0.25">
      <c r="B6" s="1"/>
      <c r="C6" s="1"/>
      <c r="D6" s="1"/>
      <c r="E6" s="1"/>
      <c r="F6" s="1"/>
      <c r="G6" s="1"/>
      <c r="H6" s="1"/>
      <c r="I6" s="1"/>
      <c r="J6" s="4"/>
      <c r="K6" s="4"/>
      <c r="L6" s="8"/>
      <c r="M6" s="1"/>
      <c r="N6" s="1"/>
      <c r="O6" s="1"/>
    </row>
    <row r="7" spans="2:15" ht="18" x14ac:dyDescent="0.25">
      <c r="B7" s="1"/>
      <c r="C7" s="1"/>
      <c r="D7" s="1"/>
      <c r="E7" s="1"/>
      <c r="F7" s="1"/>
      <c r="G7" s="1"/>
      <c r="H7" s="1"/>
      <c r="I7" s="1"/>
      <c r="J7" s="4"/>
      <c r="K7" s="4"/>
      <c r="L7" s="8"/>
      <c r="M7" s="1"/>
      <c r="N7" s="1"/>
      <c r="O7" s="1"/>
    </row>
    <row r="8" spans="2:15" ht="18" x14ac:dyDescent="0.25">
      <c r="B8" s="1"/>
      <c r="C8" s="1"/>
      <c r="D8" s="1"/>
      <c r="E8" s="1"/>
      <c r="F8" s="1"/>
      <c r="G8" s="1"/>
      <c r="H8" s="1"/>
      <c r="I8" s="1"/>
      <c r="J8" s="4"/>
      <c r="K8" s="4"/>
      <c r="L8" s="8"/>
      <c r="M8" s="1"/>
      <c r="N8" s="1"/>
      <c r="O8" s="1"/>
    </row>
    <row r="9" spans="2:15" ht="18" x14ac:dyDescent="0.25">
      <c r="B9" s="1"/>
      <c r="C9" s="1"/>
      <c r="D9" s="1"/>
      <c r="E9" s="1"/>
      <c r="F9" s="1"/>
      <c r="G9" s="1"/>
      <c r="H9" s="1"/>
      <c r="I9" s="1"/>
      <c r="J9" s="4"/>
      <c r="K9" s="4"/>
      <c r="L9" s="8"/>
      <c r="M9" s="1"/>
      <c r="N9" s="1"/>
      <c r="O9" s="1"/>
    </row>
    <row r="10" spans="2:15" ht="18" x14ac:dyDescent="0.25">
      <c r="B10" s="1"/>
      <c r="C10" s="1"/>
      <c r="D10" s="1"/>
      <c r="E10" s="1"/>
      <c r="F10" s="1"/>
      <c r="G10" s="1"/>
      <c r="H10" s="1"/>
      <c r="I10" s="1"/>
      <c r="J10" s="4"/>
      <c r="K10" s="4"/>
      <c r="L10" s="8"/>
      <c r="M10" s="1"/>
      <c r="N10" s="1"/>
      <c r="O10" s="1"/>
    </row>
    <row r="11" spans="2:15" ht="18" x14ac:dyDescent="0.25">
      <c r="B11" s="1"/>
      <c r="C11" s="1"/>
      <c r="D11" s="1"/>
      <c r="E11" s="1"/>
      <c r="F11" s="1"/>
      <c r="G11" s="1"/>
      <c r="H11" s="1"/>
      <c r="I11" s="1"/>
      <c r="J11" s="4"/>
      <c r="K11" s="4"/>
      <c r="L11" s="8"/>
      <c r="M11" s="1"/>
      <c r="N11" s="1"/>
      <c r="O11" s="1"/>
    </row>
    <row r="12" spans="2:15" ht="18" x14ac:dyDescent="0.25">
      <c r="B12" s="1"/>
      <c r="C12" s="1"/>
      <c r="D12" s="1"/>
      <c r="E12" s="1"/>
      <c r="F12" s="1"/>
      <c r="G12" s="1"/>
      <c r="H12" s="1"/>
      <c r="I12" s="1"/>
      <c r="J12" s="4"/>
      <c r="K12" s="4"/>
      <c r="L12" s="8"/>
      <c r="M12" s="1"/>
      <c r="N12" s="1"/>
      <c r="O12" s="1"/>
    </row>
    <row r="13" spans="2:15" ht="18" x14ac:dyDescent="0.25">
      <c r="B13" s="1"/>
      <c r="C13" s="1"/>
      <c r="D13" s="1"/>
      <c r="E13" s="1"/>
      <c r="F13" s="1"/>
      <c r="G13" s="1"/>
      <c r="H13" s="1"/>
      <c r="I13" s="1"/>
      <c r="J13" s="4"/>
      <c r="K13" s="4"/>
      <c r="L13" s="8"/>
      <c r="M13" s="1"/>
      <c r="N13" s="1"/>
      <c r="O13" s="1"/>
    </row>
    <row r="14" spans="2:15" ht="18" x14ac:dyDescent="0.25">
      <c r="B14" s="1"/>
      <c r="C14" s="1"/>
      <c r="D14" s="1"/>
      <c r="E14" s="1"/>
      <c r="F14" s="1"/>
      <c r="G14" s="1"/>
      <c r="H14" s="1"/>
      <c r="I14" s="1"/>
      <c r="J14" s="4"/>
      <c r="K14" s="4"/>
      <c r="L14" s="8"/>
      <c r="M14" s="1"/>
      <c r="N14" s="1"/>
      <c r="O14" s="1"/>
    </row>
    <row r="15" spans="2:15" ht="18" x14ac:dyDescent="0.25">
      <c r="B15" s="1"/>
      <c r="C15" s="1"/>
      <c r="D15" s="1"/>
      <c r="E15" s="1"/>
      <c r="F15" s="1"/>
      <c r="G15" s="1"/>
      <c r="H15" s="1"/>
      <c r="I15" s="1"/>
      <c r="J15" s="4"/>
      <c r="K15" s="4"/>
      <c r="L15" s="8"/>
      <c r="M15" s="1"/>
      <c r="N15" s="1"/>
      <c r="O15" s="1"/>
    </row>
    <row r="16" spans="2:15" ht="18" x14ac:dyDescent="0.25">
      <c r="B16" s="1"/>
      <c r="C16" s="1"/>
      <c r="D16" s="1"/>
      <c r="E16" s="1"/>
      <c r="F16" s="1"/>
      <c r="G16" s="1"/>
      <c r="H16" s="1"/>
      <c r="I16" s="1"/>
      <c r="J16" s="4"/>
      <c r="K16" s="4"/>
      <c r="L16" s="8"/>
      <c r="M16" s="1"/>
      <c r="N16" s="1"/>
      <c r="O16" s="1"/>
    </row>
    <row r="17" spans="2:15" ht="18" x14ac:dyDescent="0.25">
      <c r="B17" s="1"/>
      <c r="C17" s="1"/>
      <c r="D17" s="1"/>
      <c r="E17" s="1"/>
      <c r="F17" s="1"/>
      <c r="G17" s="1"/>
      <c r="H17" s="1"/>
      <c r="I17" s="1"/>
      <c r="J17" s="4"/>
      <c r="K17" s="4"/>
      <c r="L17" s="8"/>
      <c r="M17" s="1"/>
      <c r="N17" s="1"/>
      <c r="O17" s="1"/>
    </row>
    <row r="18" spans="2:15" ht="18" x14ac:dyDescent="0.25">
      <c r="B18" s="1"/>
      <c r="C18" s="1"/>
      <c r="D18" s="1"/>
      <c r="E18" s="1"/>
      <c r="F18" s="1"/>
      <c r="G18" s="1"/>
      <c r="H18" s="1"/>
      <c r="I18" s="1"/>
      <c r="J18" s="4"/>
      <c r="K18" s="4"/>
      <c r="L18" s="8"/>
      <c r="M18" s="1"/>
      <c r="N18" s="1"/>
      <c r="O18" s="1"/>
    </row>
    <row r="19" spans="2:15" ht="18" x14ac:dyDescent="0.25">
      <c r="B19" s="1"/>
      <c r="C19" s="1"/>
      <c r="D19" s="1"/>
      <c r="E19" s="1"/>
      <c r="F19" s="1"/>
      <c r="G19" s="1"/>
      <c r="H19" s="1"/>
      <c r="I19" s="1"/>
      <c r="J19" s="4"/>
      <c r="K19" s="4"/>
      <c r="L19" s="8"/>
      <c r="M19" s="1"/>
      <c r="N19" s="1"/>
      <c r="O19" s="1"/>
    </row>
    <row r="20" spans="2:15" ht="18" x14ac:dyDescent="0.25">
      <c r="B20" s="1"/>
      <c r="C20" s="1"/>
      <c r="D20" s="1"/>
      <c r="E20" s="1"/>
      <c r="F20" s="1"/>
      <c r="G20" s="1"/>
      <c r="H20" s="1"/>
      <c r="I20" s="1"/>
      <c r="J20" s="4"/>
      <c r="K20" s="4"/>
      <c r="L20" s="8"/>
      <c r="M20" s="1"/>
      <c r="N20" s="1"/>
      <c r="O20" s="1"/>
    </row>
    <row r="21" spans="2:15" ht="18" x14ac:dyDescent="0.25">
      <c r="B21" s="1"/>
      <c r="C21" s="1"/>
      <c r="D21" s="1"/>
      <c r="E21" s="1"/>
      <c r="F21" s="1"/>
      <c r="G21" s="1"/>
      <c r="H21" s="1"/>
      <c r="I21" s="1"/>
      <c r="J21" s="4"/>
      <c r="K21" s="4"/>
      <c r="L21" s="8"/>
      <c r="M21" s="1"/>
      <c r="N21" s="1"/>
      <c r="O21" s="1"/>
    </row>
    <row r="22" spans="2:15" ht="18" x14ac:dyDescent="0.25">
      <c r="B22" s="1"/>
      <c r="C22" s="1"/>
      <c r="D22" s="1"/>
      <c r="E22" s="1"/>
      <c r="F22" s="1"/>
      <c r="G22" s="1"/>
      <c r="H22" s="1"/>
      <c r="I22" s="1"/>
      <c r="J22" s="4"/>
      <c r="K22" s="4"/>
      <c r="L22" s="8"/>
      <c r="M22" s="1"/>
      <c r="N22" s="1"/>
      <c r="O22" s="1"/>
    </row>
    <row r="23" spans="2:15" ht="18" x14ac:dyDescent="0.25">
      <c r="B23" s="1"/>
      <c r="C23" s="1"/>
      <c r="D23" s="1"/>
      <c r="E23" s="1"/>
      <c r="F23" s="1"/>
      <c r="G23" s="1"/>
      <c r="H23" s="1"/>
      <c r="I23" s="1"/>
      <c r="J23" s="4"/>
      <c r="K23" s="4"/>
      <c r="L23" s="8"/>
      <c r="M23" s="1"/>
      <c r="N23" s="1"/>
      <c r="O23" s="1"/>
    </row>
    <row r="24" spans="2:15" ht="6.75" customHeight="1" x14ac:dyDescent="0.25">
      <c r="B24" s="1"/>
      <c r="C24" s="1"/>
      <c r="D24" s="1"/>
      <c r="E24" s="1"/>
      <c r="F24" s="1"/>
      <c r="G24" s="1"/>
      <c r="H24" s="1"/>
      <c r="I24" s="1"/>
      <c r="J24" s="4"/>
      <c r="K24" s="4"/>
      <c r="L24" s="4"/>
      <c r="M24" s="1"/>
      <c r="N24" s="1"/>
      <c r="O24" s="1"/>
    </row>
    <row r="25" spans="2:15" ht="7.15" customHeight="1" x14ac:dyDescent="0.25">
      <c r="B25" s="1"/>
      <c r="C25" s="1"/>
      <c r="D25" s="1"/>
      <c r="E25" s="1"/>
      <c r="F25" s="1"/>
      <c r="G25" s="1"/>
      <c r="H25" s="1"/>
      <c r="I25" s="1"/>
      <c r="J25" s="4"/>
      <c r="K25" s="4"/>
      <c r="L25" s="4"/>
      <c r="M25" s="1"/>
      <c r="N25" s="1"/>
      <c r="O25" s="1"/>
    </row>
    <row r="26" spans="2:15" ht="20.25" x14ac:dyDescent="0.25">
      <c r="B26" s="182" t="s">
        <v>4</v>
      </c>
      <c r="C26" s="182"/>
      <c r="D26" s="82" t="s">
        <v>5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"/>
    </row>
    <row r="27" spans="2:15" x14ac:dyDescent="0.25">
      <c r="B27" s="183">
        <f>SUM(B28:G30)</f>
        <v>3</v>
      </c>
      <c r="C27" s="183"/>
      <c r="D27" s="140" t="s">
        <v>6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"/>
    </row>
    <row r="28" spans="2:15" x14ac:dyDescent="0.25">
      <c r="B28" s="69">
        <v>1</v>
      </c>
      <c r="C28" s="69"/>
      <c r="D28" s="69"/>
      <c r="E28" s="69"/>
      <c r="F28" s="69"/>
      <c r="G28" s="69"/>
      <c r="H28" s="73" t="s">
        <v>7</v>
      </c>
      <c r="I28" s="73"/>
      <c r="J28" s="73"/>
      <c r="K28" s="73"/>
      <c r="L28" s="73"/>
      <c r="M28" s="73"/>
      <c r="N28" s="73"/>
      <c r="O28" s="1"/>
    </row>
    <row r="29" spans="2:15" x14ac:dyDescent="0.25">
      <c r="B29" s="69">
        <v>1</v>
      </c>
      <c r="C29" s="69"/>
      <c r="D29" s="69"/>
      <c r="E29" s="69"/>
      <c r="F29" s="69"/>
      <c r="G29" s="69"/>
      <c r="H29" s="73" t="s">
        <v>8</v>
      </c>
      <c r="I29" s="73"/>
      <c r="J29" s="73"/>
      <c r="K29" s="73"/>
      <c r="L29" s="73"/>
      <c r="M29" s="73"/>
      <c r="N29" s="73"/>
      <c r="O29" s="1"/>
    </row>
    <row r="30" spans="2:15" x14ac:dyDescent="0.25">
      <c r="B30" s="69">
        <v>1</v>
      </c>
      <c r="C30" s="69"/>
      <c r="D30" s="69"/>
      <c r="E30" s="69"/>
      <c r="F30" s="69"/>
      <c r="G30" s="69"/>
      <c r="H30" s="73" t="s">
        <v>9</v>
      </c>
      <c r="I30" s="73"/>
      <c r="J30" s="73"/>
      <c r="K30" s="73"/>
      <c r="L30" s="73"/>
      <c r="M30" s="73"/>
      <c r="N30" s="73"/>
      <c r="O30" s="1"/>
    </row>
    <row r="31" spans="2:15" ht="20.25" x14ac:dyDescent="0.25">
      <c r="B31" s="82" t="s">
        <v>10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1"/>
    </row>
    <row r="32" spans="2:15" ht="14.45" customHeight="1" x14ac:dyDescent="0.25">
      <c r="B32" s="169" t="s">
        <v>181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27" t="s">
        <v>11</v>
      </c>
      <c r="N32" s="27" t="s">
        <v>12</v>
      </c>
      <c r="O32" s="1"/>
    </row>
    <row r="33" spans="2:15" x14ac:dyDescent="0.25">
      <c r="B33" s="85">
        <f>B34+B45</f>
        <v>8240</v>
      </c>
      <c r="C33" s="85"/>
      <c r="D33" s="127" t="s">
        <v>13</v>
      </c>
      <c r="E33" s="127"/>
      <c r="F33" s="127"/>
      <c r="G33" s="127"/>
      <c r="H33" s="127"/>
      <c r="I33" s="127"/>
      <c r="J33" s="127"/>
      <c r="K33" s="127"/>
      <c r="L33" s="127"/>
      <c r="M33" s="11">
        <f>M34+M45</f>
        <v>2095</v>
      </c>
      <c r="N33" s="11">
        <f>N34+N45</f>
        <v>6145</v>
      </c>
      <c r="O33" s="1"/>
    </row>
    <row r="34" spans="2:15" x14ac:dyDescent="0.25">
      <c r="B34" s="78">
        <f>B35+B42</f>
        <v>2849</v>
      </c>
      <c r="C34" s="78"/>
      <c r="D34" s="78"/>
      <c r="E34" s="140" t="s">
        <v>14</v>
      </c>
      <c r="F34" s="140"/>
      <c r="G34" s="140"/>
      <c r="H34" s="140"/>
      <c r="I34" s="140"/>
      <c r="J34" s="140"/>
      <c r="K34" s="140"/>
      <c r="L34" s="140"/>
      <c r="M34" s="14">
        <f>M35+M42</f>
        <v>509</v>
      </c>
      <c r="N34" s="14">
        <f>N35+N42</f>
        <v>2340</v>
      </c>
      <c r="O34" s="1"/>
    </row>
    <row r="35" spans="2:15" x14ac:dyDescent="0.25">
      <c r="B35" s="67">
        <f>SUM(B36:J41)</f>
        <v>2277</v>
      </c>
      <c r="C35" s="67"/>
      <c r="D35" s="67"/>
      <c r="E35" s="67"/>
      <c r="F35" s="67"/>
      <c r="G35" s="67"/>
      <c r="H35" s="68" t="s">
        <v>15</v>
      </c>
      <c r="I35" s="68"/>
      <c r="J35" s="68"/>
      <c r="K35" s="68"/>
      <c r="L35" s="68"/>
      <c r="M35" s="18">
        <f>SUM(M36:M41)</f>
        <v>383</v>
      </c>
      <c r="N35" s="18">
        <f>SUM(N36:N41)</f>
        <v>1894</v>
      </c>
      <c r="O35" s="1"/>
    </row>
    <row r="36" spans="2:15" x14ac:dyDescent="0.25">
      <c r="B36" s="69">
        <f t="shared" ref="B36:B41" si="0">M36+N36</f>
        <v>195</v>
      </c>
      <c r="C36" s="69"/>
      <c r="D36" s="69"/>
      <c r="E36" s="69"/>
      <c r="F36" s="69"/>
      <c r="G36" s="69"/>
      <c r="H36" s="69"/>
      <c r="I36" s="69"/>
      <c r="J36" s="69"/>
      <c r="K36" s="73" t="s">
        <v>16</v>
      </c>
      <c r="L36" s="73"/>
      <c r="M36" s="50">
        <v>28</v>
      </c>
      <c r="N36" s="50">
        <v>167</v>
      </c>
      <c r="O36" s="1"/>
    </row>
    <row r="37" spans="2:15" x14ac:dyDescent="0.25">
      <c r="B37" s="69">
        <f t="shared" si="0"/>
        <v>405</v>
      </c>
      <c r="C37" s="69"/>
      <c r="D37" s="69"/>
      <c r="E37" s="69"/>
      <c r="F37" s="69"/>
      <c r="G37" s="69"/>
      <c r="H37" s="69"/>
      <c r="I37" s="69"/>
      <c r="J37" s="69"/>
      <c r="K37" s="73" t="s">
        <v>17</v>
      </c>
      <c r="L37" s="73"/>
      <c r="M37" s="50">
        <v>58</v>
      </c>
      <c r="N37" s="50">
        <v>347</v>
      </c>
      <c r="O37" s="1"/>
    </row>
    <row r="38" spans="2:15" x14ac:dyDescent="0.25">
      <c r="B38" s="69">
        <f t="shared" si="0"/>
        <v>638</v>
      </c>
      <c r="C38" s="69"/>
      <c r="D38" s="69"/>
      <c r="E38" s="69"/>
      <c r="F38" s="69"/>
      <c r="G38" s="69"/>
      <c r="H38" s="69"/>
      <c r="I38" s="69"/>
      <c r="J38" s="69"/>
      <c r="K38" s="73" t="s">
        <v>18</v>
      </c>
      <c r="L38" s="73"/>
      <c r="M38" s="50">
        <v>165</v>
      </c>
      <c r="N38" s="50">
        <v>473</v>
      </c>
      <c r="O38" s="1"/>
    </row>
    <row r="39" spans="2:15" x14ac:dyDescent="0.25">
      <c r="B39" s="69">
        <f t="shared" si="0"/>
        <v>918</v>
      </c>
      <c r="C39" s="69"/>
      <c r="D39" s="69"/>
      <c r="E39" s="69"/>
      <c r="F39" s="69"/>
      <c r="G39" s="69"/>
      <c r="H39" s="69"/>
      <c r="I39" s="69"/>
      <c r="J39" s="69"/>
      <c r="K39" s="73" t="s">
        <v>117</v>
      </c>
      <c r="L39" s="73"/>
      <c r="M39" s="50">
        <v>100</v>
      </c>
      <c r="N39" s="50">
        <v>818</v>
      </c>
      <c r="O39" s="1"/>
    </row>
    <row r="40" spans="2:15" x14ac:dyDescent="0.25">
      <c r="B40" s="69">
        <f t="shared" si="0"/>
        <v>71</v>
      </c>
      <c r="C40" s="69"/>
      <c r="D40" s="69"/>
      <c r="E40" s="69"/>
      <c r="F40" s="69"/>
      <c r="G40" s="69"/>
      <c r="H40" s="69"/>
      <c r="I40" s="69"/>
      <c r="J40" s="69"/>
      <c r="K40" s="73" t="s">
        <v>184</v>
      </c>
      <c r="L40" s="73"/>
      <c r="M40" s="50">
        <v>22</v>
      </c>
      <c r="N40" s="50">
        <v>49</v>
      </c>
      <c r="O40" s="1"/>
    </row>
    <row r="41" spans="2:15" x14ac:dyDescent="0.25">
      <c r="B41" s="69">
        <f t="shared" si="0"/>
        <v>50</v>
      </c>
      <c r="C41" s="69"/>
      <c r="D41" s="69"/>
      <c r="E41" s="69"/>
      <c r="F41" s="69"/>
      <c r="G41" s="69"/>
      <c r="H41" s="69"/>
      <c r="I41" s="69"/>
      <c r="J41" s="69"/>
      <c r="K41" s="73" t="s">
        <v>185</v>
      </c>
      <c r="L41" s="73"/>
      <c r="M41" s="50">
        <v>10</v>
      </c>
      <c r="N41" s="50">
        <v>40</v>
      </c>
      <c r="O41" s="1"/>
    </row>
    <row r="42" spans="2:15" x14ac:dyDescent="0.25">
      <c r="B42" s="67">
        <f>B43+B44</f>
        <v>572</v>
      </c>
      <c r="C42" s="67"/>
      <c r="D42" s="67"/>
      <c r="E42" s="67"/>
      <c r="F42" s="67"/>
      <c r="G42" s="67"/>
      <c r="H42" s="68" t="s">
        <v>20</v>
      </c>
      <c r="I42" s="68"/>
      <c r="J42" s="68"/>
      <c r="K42" s="68"/>
      <c r="L42" s="68"/>
      <c r="M42" s="18">
        <f>M43+M44</f>
        <v>126</v>
      </c>
      <c r="N42" s="18">
        <f>N43+N44</f>
        <v>446</v>
      </c>
      <c r="O42" s="1"/>
    </row>
    <row r="43" spans="2:15" x14ac:dyDescent="0.25">
      <c r="B43" s="184">
        <f>M43+N43</f>
        <v>237</v>
      </c>
      <c r="C43" s="184"/>
      <c r="D43" s="184"/>
      <c r="E43" s="184"/>
      <c r="F43" s="184"/>
      <c r="G43" s="184"/>
      <c r="H43" s="184"/>
      <c r="I43" s="184"/>
      <c r="J43" s="184"/>
      <c r="K43" s="73" t="s">
        <v>19</v>
      </c>
      <c r="L43" s="73"/>
      <c r="M43" s="50">
        <v>90</v>
      </c>
      <c r="N43" s="50">
        <v>147</v>
      </c>
      <c r="O43" s="1"/>
    </row>
    <row r="44" spans="2:15" x14ac:dyDescent="0.25">
      <c r="B44" s="185">
        <f>SUM(M44:N44)</f>
        <v>335</v>
      </c>
      <c r="C44" s="186"/>
      <c r="D44" s="186"/>
      <c r="E44" s="186"/>
      <c r="F44" s="186"/>
      <c r="G44" s="186"/>
      <c r="H44" s="186"/>
      <c r="I44" s="186"/>
      <c r="J44" s="187"/>
      <c r="K44" s="29"/>
      <c r="L44" s="29" t="s">
        <v>48</v>
      </c>
      <c r="M44" s="50">
        <v>36</v>
      </c>
      <c r="N44" s="50">
        <v>299</v>
      </c>
      <c r="O44" s="1"/>
    </row>
    <row r="45" spans="2:15" x14ac:dyDescent="0.25">
      <c r="B45" s="78">
        <f>B46+B59+B66</f>
        <v>5391</v>
      </c>
      <c r="C45" s="78"/>
      <c r="D45" s="78"/>
      <c r="E45" s="140" t="s">
        <v>21</v>
      </c>
      <c r="F45" s="140"/>
      <c r="G45" s="140"/>
      <c r="H45" s="140"/>
      <c r="I45" s="140"/>
      <c r="J45" s="140"/>
      <c r="K45" s="140"/>
      <c r="L45" s="140"/>
      <c r="M45" s="14">
        <f>M46+M59+M66</f>
        <v>1586</v>
      </c>
      <c r="N45" s="14">
        <f>N46+N59+N66</f>
        <v>3805</v>
      </c>
      <c r="O45" s="1"/>
    </row>
    <row r="46" spans="2:15" x14ac:dyDescent="0.25">
      <c r="B46" s="67">
        <f>SUM(B47:J57)</f>
        <v>2813</v>
      </c>
      <c r="C46" s="67"/>
      <c r="D46" s="67"/>
      <c r="E46" s="67"/>
      <c r="F46" s="67"/>
      <c r="G46" s="67"/>
      <c r="H46" s="68" t="s">
        <v>15</v>
      </c>
      <c r="I46" s="68"/>
      <c r="J46" s="68"/>
      <c r="K46" s="68"/>
      <c r="L46" s="68"/>
      <c r="M46" s="18">
        <f>SUM(M47:M57)</f>
        <v>691</v>
      </c>
      <c r="N46" s="18">
        <f>SUM(N47:N57)</f>
        <v>2122</v>
      </c>
      <c r="O46" s="1"/>
    </row>
    <row r="47" spans="2:15" x14ac:dyDescent="0.25">
      <c r="B47" s="69">
        <f t="shared" ref="B47:B57" si="1">M47+N47</f>
        <v>1</v>
      </c>
      <c r="C47" s="69"/>
      <c r="D47" s="69"/>
      <c r="E47" s="69"/>
      <c r="F47" s="69"/>
      <c r="G47" s="69"/>
      <c r="H47" s="69"/>
      <c r="I47" s="69"/>
      <c r="J47" s="69"/>
      <c r="K47" s="73" t="s">
        <v>22</v>
      </c>
      <c r="L47" s="73"/>
      <c r="M47" s="50">
        <v>0</v>
      </c>
      <c r="N47" s="50">
        <v>1</v>
      </c>
      <c r="O47" s="1"/>
    </row>
    <row r="48" spans="2:15" x14ac:dyDescent="0.25">
      <c r="B48" s="69">
        <f t="shared" si="1"/>
        <v>448</v>
      </c>
      <c r="C48" s="69"/>
      <c r="D48" s="69"/>
      <c r="E48" s="69"/>
      <c r="F48" s="69"/>
      <c r="G48" s="69"/>
      <c r="H48" s="69"/>
      <c r="I48" s="69"/>
      <c r="J48" s="69"/>
      <c r="K48" s="73" t="s">
        <v>23</v>
      </c>
      <c r="L48" s="73"/>
      <c r="M48" s="50">
        <v>70</v>
      </c>
      <c r="N48" s="50">
        <v>378</v>
      </c>
      <c r="O48" s="1"/>
    </row>
    <row r="49" spans="2:15" x14ac:dyDescent="0.25">
      <c r="B49" s="69">
        <f>M49+N49</f>
        <v>396</v>
      </c>
      <c r="C49" s="69"/>
      <c r="D49" s="69"/>
      <c r="E49" s="69"/>
      <c r="F49" s="69"/>
      <c r="G49" s="69"/>
      <c r="H49" s="69"/>
      <c r="I49" s="69"/>
      <c r="J49" s="69"/>
      <c r="K49" s="73" t="s">
        <v>24</v>
      </c>
      <c r="L49" s="73"/>
      <c r="M49" s="50">
        <v>72</v>
      </c>
      <c r="N49" s="50">
        <v>324</v>
      </c>
      <c r="O49" s="1"/>
    </row>
    <row r="50" spans="2:15" x14ac:dyDescent="0.25">
      <c r="B50" s="69">
        <f t="shared" si="1"/>
        <v>327</v>
      </c>
      <c r="C50" s="69"/>
      <c r="D50" s="69"/>
      <c r="E50" s="69"/>
      <c r="F50" s="69"/>
      <c r="G50" s="69"/>
      <c r="H50" s="69"/>
      <c r="I50" s="69"/>
      <c r="J50" s="69"/>
      <c r="K50" s="73" t="s">
        <v>25</v>
      </c>
      <c r="L50" s="73"/>
      <c r="M50" s="50">
        <v>92</v>
      </c>
      <c r="N50" s="50">
        <v>235</v>
      </c>
      <c r="O50" s="1"/>
    </row>
    <row r="51" spans="2:15" x14ac:dyDescent="0.25">
      <c r="B51" s="69">
        <f t="shared" si="1"/>
        <v>185</v>
      </c>
      <c r="C51" s="69"/>
      <c r="D51" s="69"/>
      <c r="E51" s="69"/>
      <c r="F51" s="69"/>
      <c r="G51" s="69"/>
      <c r="H51" s="69"/>
      <c r="I51" s="69"/>
      <c r="J51" s="69"/>
      <c r="K51" s="73" t="s">
        <v>26</v>
      </c>
      <c r="L51" s="73"/>
      <c r="M51" s="50">
        <v>32</v>
      </c>
      <c r="N51" s="50">
        <v>153</v>
      </c>
      <c r="O51" s="1"/>
    </row>
    <row r="52" spans="2:15" x14ac:dyDescent="0.25">
      <c r="B52" s="69">
        <f t="shared" ref="B52" si="2">M52+N52</f>
        <v>69</v>
      </c>
      <c r="C52" s="69"/>
      <c r="D52" s="69"/>
      <c r="E52" s="69"/>
      <c r="F52" s="69"/>
      <c r="G52" s="69"/>
      <c r="H52" s="69"/>
      <c r="I52" s="69"/>
      <c r="J52" s="69"/>
      <c r="K52" s="73" t="s">
        <v>183</v>
      </c>
      <c r="L52" s="73"/>
      <c r="M52" s="50">
        <v>21</v>
      </c>
      <c r="N52" s="50">
        <v>48</v>
      </c>
      <c r="O52" s="1"/>
    </row>
    <row r="53" spans="2:15" x14ac:dyDescent="0.25">
      <c r="B53" s="69">
        <f t="shared" si="1"/>
        <v>346</v>
      </c>
      <c r="C53" s="69"/>
      <c r="D53" s="69"/>
      <c r="E53" s="69"/>
      <c r="F53" s="69"/>
      <c r="G53" s="69"/>
      <c r="H53" s="69"/>
      <c r="I53" s="69"/>
      <c r="J53" s="69"/>
      <c r="K53" s="73" t="s">
        <v>27</v>
      </c>
      <c r="L53" s="73"/>
      <c r="M53" s="50">
        <v>60</v>
      </c>
      <c r="N53" s="50">
        <v>286</v>
      </c>
      <c r="O53" s="1"/>
    </row>
    <row r="54" spans="2:15" x14ac:dyDescent="0.25">
      <c r="B54" s="69">
        <f t="shared" si="1"/>
        <v>190</v>
      </c>
      <c r="C54" s="69"/>
      <c r="D54" s="69"/>
      <c r="E54" s="69"/>
      <c r="F54" s="69"/>
      <c r="G54" s="69"/>
      <c r="H54" s="69"/>
      <c r="I54" s="69"/>
      <c r="J54" s="69"/>
      <c r="K54" s="73" t="s">
        <v>28</v>
      </c>
      <c r="L54" s="73"/>
      <c r="M54" s="50">
        <v>33</v>
      </c>
      <c r="N54" s="50">
        <v>157</v>
      </c>
      <c r="O54" s="1"/>
    </row>
    <row r="55" spans="2:15" x14ac:dyDescent="0.25">
      <c r="B55" s="69">
        <f t="shared" si="1"/>
        <v>343</v>
      </c>
      <c r="C55" s="69"/>
      <c r="D55" s="69"/>
      <c r="E55" s="69"/>
      <c r="F55" s="69"/>
      <c r="G55" s="69"/>
      <c r="H55" s="69"/>
      <c r="I55" s="69"/>
      <c r="J55" s="69"/>
      <c r="K55" s="73" t="s">
        <v>29</v>
      </c>
      <c r="L55" s="73"/>
      <c r="M55" s="50">
        <v>24</v>
      </c>
      <c r="N55" s="50">
        <v>319</v>
      </c>
      <c r="O55" s="1"/>
    </row>
    <row r="56" spans="2:15" x14ac:dyDescent="0.25">
      <c r="B56" s="69">
        <f t="shared" ref="B56" si="3">M56+N56</f>
        <v>82</v>
      </c>
      <c r="C56" s="69"/>
      <c r="D56" s="69"/>
      <c r="E56" s="69"/>
      <c r="F56" s="69"/>
      <c r="G56" s="69"/>
      <c r="H56" s="69"/>
      <c r="I56" s="69"/>
      <c r="J56" s="69"/>
      <c r="K56" s="73" t="s">
        <v>182</v>
      </c>
      <c r="L56" s="73"/>
      <c r="M56" s="50">
        <v>18</v>
      </c>
      <c r="N56" s="50">
        <v>64</v>
      </c>
      <c r="O56" s="1"/>
    </row>
    <row r="57" spans="2:15" x14ac:dyDescent="0.25">
      <c r="B57" s="69">
        <f t="shared" si="1"/>
        <v>426</v>
      </c>
      <c r="C57" s="69"/>
      <c r="D57" s="69"/>
      <c r="E57" s="69"/>
      <c r="F57" s="69"/>
      <c r="G57" s="69"/>
      <c r="H57" s="69"/>
      <c r="I57" s="69"/>
      <c r="J57" s="69"/>
      <c r="K57" s="73" t="s">
        <v>30</v>
      </c>
      <c r="L57" s="73"/>
      <c r="M57" s="50">
        <v>269</v>
      </c>
      <c r="N57" s="50">
        <v>157</v>
      </c>
      <c r="O57" s="1"/>
    </row>
    <row r="58" spans="2:15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3"/>
      <c r="L58" s="23"/>
      <c r="M58" s="38"/>
      <c r="N58" s="38"/>
      <c r="O58" s="1"/>
    </row>
    <row r="59" spans="2:15" x14ac:dyDescent="0.25">
      <c r="B59" s="67">
        <f>SUM(B60:J65)</f>
        <v>2020</v>
      </c>
      <c r="C59" s="67"/>
      <c r="D59" s="67"/>
      <c r="E59" s="67"/>
      <c r="F59" s="67"/>
      <c r="G59" s="67"/>
      <c r="H59" s="68" t="s">
        <v>20</v>
      </c>
      <c r="I59" s="68"/>
      <c r="J59" s="68"/>
      <c r="K59" s="68"/>
      <c r="L59" s="68"/>
      <c r="M59" s="18">
        <f>SUM(M60:M65)</f>
        <v>749</v>
      </c>
      <c r="N59" s="18">
        <f>SUM(N60:N65)</f>
        <v>1271</v>
      </c>
      <c r="O59" s="1"/>
    </row>
    <row r="60" spans="2:15" x14ac:dyDescent="0.25">
      <c r="B60" s="69">
        <f t="shared" ref="B60:B65" si="4">M60+N60</f>
        <v>620</v>
      </c>
      <c r="C60" s="69"/>
      <c r="D60" s="69"/>
      <c r="E60" s="69"/>
      <c r="F60" s="69"/>
      <c r="G60" s="69"/>
      <c r="H60" s="69"/>
      <c r="I60" s="69"/>
      <c r="J60" s="69"/>
      <c r="K60" s="73" t="s">
        <v>23</v>
      </c>
      <c r="L60" s="73"/>
      <c r="M60" s="50">
        <v>91</v>
      </c>
      <c r="N60" s="50">
        <v>529</v>
      </c>
      <c r="O60" s="1"/>
    </row>
    <row r="61" spans="2:15" x14ac:dyDescent="0.25">
      <c r="B61" s="69">
        <f t="shared" si="4"/>
        <v>284</v>
      </c>
      <c r="C61" s="69"/>
      <c r="D61" s="69"/>
      <c r="E61" s="69"/>
      <c r="F61" s="69"/>
      <c r="G61" s="69"/>
      <c r="H61" s="69"/>
      <c r="I61" s="69"/>
      <c r="J61" s="69"/>
      <c r="K61" s="73" t="s">
        <v>31</v>
      </c>
      <c r="L61" s="73"/>
      <c r="M61" s="50">
        <v>136</v>
      </c>
      <c r="N61" s="50">
        <v>148</v>
      </c>
      <c r="O61" s="1"/>
    </row>
    <row r="62" spans="2:15" x14ac:dyDescent="0.25">
      <c r="B62" s="69">
        <f t="shared" si="4"/>
        <v>305</v>
      </c>
      <c r="C62" s="69"/>
      <c r="D62" s="69"/>
      <c r="E62" s="69"/>
      <c r="F62" s="69"/>
      <c r="G62" s="69"/>
      <c r="H62" s="69"/>
      <c r="I62" s="69"/>
      <c r="J62" s="69"/>
      <c r="K62" s="73" t="s">
        <v>32</v>
      </c>
      <c r="L62" s="73"/>
      <c r="M62" s="50">
        <v>29</v>
      </c>
      <c r="N62" s="50">
        <v>276</v>
      </c>
      <c r="O62" s="1"/>
    </row>
    <row r="63" spans="2:15" x14ac:dyDescent="0.25">
      <c r="B63" s="69">
        <f t="shared" ref="B63" si="5">M63+N63</f>
        <v>275</v>
      </c>
      <c r="C63" s="69"/>
      <c r="D63" s="69"/>
      <c r="E63" s="69"/>
      <c r="F63" s="69"/>
      <c r="G63" s="69"/>
      <c r="H63" s="69"/>
      <c r="I63" s="69"/>
      <c r="J63" s="69"/>
      <c r="K63" s="73" t="s">
        <v>33</v>
      </c>
      <c r="L63" s="73"/>
      <c r="M63" s="50">
        <v>184</v>
      </c>
      <c r="N63" s="50">
        <v>91</v>
      </c>
      <c r="O63" s="1"/>
    </row>
    <row r="64" spans="2:15" x14ac:dyDescent="0.25">
      <c r="B64" s="69">
        <f t="shared" si="4"/>
        <v>349</v>
      </c>
      <c r="C64" s="69"/>
      <c r="D64" s="69"/>
      <c r="E64" s="69"/>
      <c r="F64" s="69"/>
      <c r="G64" s="69"/>
      <c r="H64" s="69"/>
      <c r="I64" s="69"/>
      <c r="J64" s="69"/>
      <c r="K64" s="73" t="s">
        <v>30</v>
      </c>
      <c r="L64" s="73"/>
      <c r="M64" s="50">
        <v>223</v>
      </c>
      <c r="N64" s="50">
        <v>126</v>
      </c>
      <c r="O64" s="1"/>
    </row>
    <row r="65" spans="2:15" x14ac:dyDescent="0.25">
      <c r="B65" s="69">
        <f t="shared" si="4"/>
        <v>187</v>
      </c>
      <c r="C65" s="69"/>
      <c r="D65" s="69"/>
      <c r="E65" s="69"/>
      <c r="F65" s="69"/>
      <c r="G65" s="69"/>
      <c r="H65" s="69"/>
      <c r="I65" s="69"/>
      <c r="J65" s="69"/>
      <c r="K65" s="73" t="s">
        <v>34</v>
      </c>
      <c r="L65" s="73"/>
      <c r="M65" s="50">
        <v>86</v>
      </c>
      <c r="N65" s="50">
        <v>101</v>
      </c>
      <c r="O65" s="1"/>
    </row>
    <row r="66" spans="2:15" x14ac:dyDescent="0.25">
      <c r="B66" s="67">
        <f>SUM(B67:K68)</f>
        <v>558</v>
      </c>
      <c r="C66" s="67"/>
      <c r="D66" s="67"/>
      <c r="E66" s="67"/>
      <c r="F66" s="67"/>
      <c r="G66" s="67"/>
      <c r="H66" s="68" t="s">
        <v>35</v>
      </c>
      <c r="I66" s="68"/>
      <c r="J66" s="68"/>
      <c r="K66" s="68"/>
      <c r="L66" s="68"/>
      <c r="M66" s="18">
        <f>M67+M68</f>
        <v>146</v>
      </c>
      <c r="N66" s="18">
        <f>N67+N68</f>
        <v>412</v>
      </c>
      <c r="O66" s="1"/>
    </row>
    <row r="67" spans="2:15" x14ac:dyDescent="0.25">
      <c r="B67" s="69">
        <f>M67+N67</f>
        <v>309</v>
      </c>
      <c r="C67" s="69"/>
      <c r="D67" s="69"/>
      <c r="E67" s="69"/>
      <c r="F67" s="69"/>
      <c r="G67" s="69"/>
      <c r="H67" s="69"/>
      <c r="I67" s="69"/>
      <c r="J67" s="69"/>
      <c r="K67" s="69"/>
      <c r="L67" s="29" t="s">
        <v>23</v>
      </c>
      <c r="M67" s="50">
        <v>47</v>
      </c>
      <c r="N67" s="50">
        <v>262</v>
      </c>
      <c r="O67" s="1"/>
    </row>
    <row r="68" spans="2:15" x14ac:dyDescent="0.25">
      <c r="B68" s="69">
        <f>M68+N68</f>
        <v>249</v>
      </c>
      <c r="C68" s="69"/>
      <c r="D68" s="69"/>
      <c r="E68" s="69"/>
      <c r="F68" s="69"/>
      <c r="G68" s="69"/>
      <c r="H68" s="69"/>
      <c r="I68" s="69"/>
      <c r="J68" s="69"/>
      <c r="K68" s="69"/>
      <c r="L68" s="29" t="s">
        <v>36</v>
      </c>
      <c r="M68" s="50">
        <v>99</v>
      </c>
      <c r="N68" s="50">
        <v>150</v>
      </c>
      <c r="O68" s="1"/>
    </row>
    <row r="69" spans="2:15" ht="20.25" x14ac:dyDescent="0.25">
      <c r="B69" s="82" t="s">
        <v>37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1"/>
    </row>
    <row r="70" spans="2:15" ht="26.45" customHeight="1" x14ac:dyDescent="0.25">
      <c r="B70" s="21">
        <v>1</v>
      </c>
      <c r="C70" s="181" t="s">
        <v>177</v>
      </c>
      <c r="D70" s="181"/>
      <c r="E70" s="181"/>
      <c r="F70" s="181"/>
      <c r="G70" s="181"/>
      <c r="H70" s="181"/>
      <c r="I70" s="181"/>
      <c r="J70" s="129" t="s">
        <v>215</v>
      </c>
      <c r="K70" s="129"/>
      <c r="L70" s="129"/>
      <c r="M70" s="129"/>
      <c r="N70" s="129"/>
      <c r="O70" s="1"/>
    </row>
    <row r="71" spans="2:15" x14ac:dyDescent="0.25">
      <c r="B71" s="69">
        <v>1</v>
      </c>
      <c r="C71" s="69"/>
      <c r="D71" s="69"/>
      <c r="E71" s="69"/>
      <c r="F71" s="69"/>
      <c r="G71" s="69"/>
      <c r="H71" s="69"/>
      <c r="I71" s="69"/>
      <c r="J71" s="73" t="s">
        <v>38</v>
      </c>
      <c r="K71" s="73"/>
      <c r="L71" s="73"/>
      <c r="M71" s="73"/>
      <c r="N71" s="73"/>
      <c r="O71" s="1"/>
    </row>
    <row r="72" spans="2:15" x14ac:dyDescent="0.25">
      <c r="B72" s="69">
        <v>1</v>
      </c>
      <c r="C72" s="69"/>
      <c r="D72" s="69"/>
      <c r="E72" s="69"/>
      <c r="F72" s="69"/>
      <c r="G72" s="69"/>
      <c r="H72" s="69"/>
      <c r="I72" s="69"/>
      <c r="J72" s="73" t="s">
        <v>39</v>
      </c>
      <c r="K72" s="73"/>
      <c r="L72" s="73"/>
      <c r="M72" s="73"/>
      <c r="N72" s="73"/>
      <c r="O72" s="1"/>
    </row>
    <row r="73" spans="2:15" ht="14.25" customHeight="1" x14ac:dyDescent="0.25">
      <c r="B73" s="69">
        <v>1</v>
      </c>
      <c r="C73" s="69"/>
      <c r="D73" s="69"/>
      <c r="E73" s="69"/>
      <c r="F73" s="69"/>
      <c r="G73" s="69"/>
      <c r="H73" s="69"/>
      <c r="I73" s="69"/>
      <c r="J73" s="73" t="s">
        <v>176</v>
      </c>
      <c r="K73" s="73"/>
      <c r="L73" s="73"/>
      <c r="M73" s="73"/>
      <c r="N73" s="73"/>
      <c r="O73" s="1"/>
    </row>
    <row r="74" spans="2:15" ht="14.25" customHeight="1" x14ac:dyDescent="0.25">
      <c r="B74" s="197" t="s">
        <v>216</v>
      </c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"/>
    </row>
    <row r="75" spans="2:15" ht="24.75" customHeight="1" x14ac:dyDescent="0.25"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"/>
    </row>
    <row r="76" spans="2:15" ht="20.25" x14ac:dyDescent="0.25">
      <c r="B76" s="82" t="s">
        <v>40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1"/>
    </row>
    <row r="77" spans="2:15" ht="25.9" customHeight="1" x14ac:dyDescent="0.25">
      <c r="B77" s="171" t="s">
        <v>41</v>
      </c>
      <c r="C77" s="171"/>
      <c r="D77" s="172" t="s">
        <v>42</v>
      </c>
      <c r="E77" s="172"/>
      <c r="F77" s="172"/>
      <c r="G77" s="172"/>
      <c r="H77" s="172"/>
      <c r="I77" s="172"/>
      <c r="J77" s="172"/>
      <c r="K77" s="172"/>
      <c r="L77" s="173" t="s">
        <v>146</v>
      </c>
      <c r="M77" s="174"/>
      <c r="N77" s="175"/>
      <c r="O77" s="1"/>
    </row>
    <row r="78" spans="2:15" ht="14.45" customHeight="1" x14ac:dyDescent="0.25">
      <c r="B78" s="176">
        <f>D78/B34</f>
        <v>0.55282555282555279</v>
      </c>
      <c r="C78" s="176"/>
      <c r="D78" s="177">
        <v>1575</v>
      </c>
      <c r="E78" s="177"/>
      <c r="F78" s="177"/>
      <c r="G78" s="177"/>
      <c r="H78" s="177"/>
      <c r="I78" s="177"/>
      <c r="J78" s="177"/>
      <c r="K78" s="177"/>
      <c r="L78" s="73" t="s">
        <v>167</v>
      </c>
      <c r="M78" s="73"/>
      <c r="N78" s="73"/>
      <c r="O78" s="1"/>
    </row>
    <row r="79" spans="2:15" ht="14.45" customHeight="1" x14ac:dyDescent="0.25">
      <c r="B79" s="179"/>
      <c r="C79" s="179"/>
      <c r="D79" s="179"/>
      <c r="E79" s="179"/>
      <c r="F79" s="179"/>
      <c r="G79" s="179"/>
      <c r="H79" s="179"/>
      <c r="I79" s="179"/>
      <c r="J79" s="179"/>
      <c r="K79" s="58"/>
      <c r="L79" s="56" t="s">
        <v>18</v>
      </c>
      <c r="M79" s="178">
        <v>679</v>
      </c>
      <c r="N79" s="178"/>
      <c r="O79" s="1"/>
    </row>
    <row r="80" spans="2:15" ht="14.45" customHeight="1" x14ac:dyDescent="0.25">
      <c r="B80" s="179"/>
      <c r="C80" s="179"/>
      <c r="D80" s="179"/>
      <c r="E80" s="179"/>
      <c r="F80" s="179"/>
      <c r="G80" s="179"/>
      <c r="H80" s="179"/>
      <c r="I80" s="179"/>
      <c r="J80" s="179"/>
      <c r="K80" s="55"/>
      <c r="L80" s="57" t="s">
        <v>117</v>
      </c>
      <c r="M80" s="178">
        <v>896</v>
      </c>
      <c r="N80" s="178"/>
      <c r="O80" s="1"/>
    </row>
    <row r="81" spans="2:15" ht="14.4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ht="14.45" customHeight="1" x14ac:dyDescent="0.25">
      <c r="B82" s="180">
        <v>1574</v>
      </c>
      <c r="C82" s="180"/>
      <c r="D82" s="148" t="s">
        <v>178</v>
      </c>
      <c r="E82" s="149"/>
      <c r="F82" s="149"/>
      <c r="G82" s="149"/>
      <c r="H82" s="149"/>
      <c r="I82" s="149"/>
      <c r="J82" s="149"/>
      <c r="K82" s="149"/>
      <c r="L82" s="149"/>
      <c r="M82" s="149"/>
      <c r="N82" s="150"/>
      <c r="O82" s="1"/>
    </row>
    <row r="83" spans="2:15" ht="14.4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ht="14.45" customHeight="1" x14ac:dyDescent="0.25"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"/>
    </row>
    <row r="85" spans="2:15" ht="20.25" x14ac:dyDescent="0.25">
      <c r="B85" s="82" t="s">
        <v>43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1"/>
    </row>
    <row r="86" spans="2:15" ht="14.45" customHeight="1" x14ac:dyDescent="0.25">
      <c r="B86" s="169" t="s">
        <v>186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27" t="s">
        <v>11</v>
      </c>
      <c r="N86" s="27" t="s">
        <v>12</v>
      </c>
      <c r="O86" s="1"/>
    </row>
    <row r="87" spans="2:15" x14ac:dyDescent="0.25">
      <c r="B87" s="30">
        <f>B88+B99</f>
        <v>1068</v>
      </c>
      <c r="C87" s="127" t="s">
        <v>44</v>
      </c>
      <c r="D87" s="127"/>
      <c r="E87" s="127"/>
      <c r="F87" s="127"/>
      <c r="G87" s="127"/>
      <c r="H87" s="127"/>
      <c r="I87" s="127"/>
      <c r="J87" s="127"/>
      <c r="K87" s="127"/>
      <c r="L87" s="127"/>
      <c r="M87" s="51">
        <f>M88+M99</f>
        <v>238</v>
      </c>
      <c r="N87" s="51">
        <f>N88+N99</f>
        <v>751</v>
      </c>
      <c r="O87" s="1"/>
    </row>
    <row r="88" spans="2:15" x14ac:dyDescent="0.25">
      <c r="B88" s="78">
        <f>B89+B96</f>
        <v>500</v>
      </c>
      <c r="C88" s="78"/>
      <c r="D88" s="78"/>
      <c r="E88" s="140" t="s">
        <v>45</v>
      </c>
      <c r="F88" s="140"/>
      <c r="G88" s="140"/>
      <c r="H88" s="140"/>
      <c r="I88" s="140"/>
      <c r="J88" s="140"/>
      <c r="K88" s="140"/>
      <c r="L88" s="140"/>
      <c r="M88" s="17">
        <f>M89+M96</f>
        <v>82</v>
      </c>
      <c r="N88" s="17">
        <f>N89+N96</f>
        <v>339</v>
      </c>
      <c r="O88" s="1"/>
    </row>
    <row r="89" spans="2:15" x14ac:dyDescent="0.25">
      <c r="B89" s="67">
        <f>SUM(B90:J95)</f>
        <v>425</v>
      </c>
      <c r="C89" s="67"/>
      <c r="D89" s="67"/>
      <c r="E89" s="67"/>
      <c r="F89" s="67"/>
      <c r="G89" s="67"/>
      <c r="H89" s="68" t="s">
        <v>15</v>
      </c>
      <c r="I89" s="68"/>
      <c r="J89" s="68"/>
      <c r="K89" s="68"/>
      <c r="L89" s="68"/>
      <c r="M89" s="52">
        <f>SUM(M90:M93)</f>
        <v>62</v>
      </c>
      <c r="N89" s="52">
        <f>SUM(N90:N93)</f>
        <v>284</v>
      </c>
      <c r="O89" s="1"/>
    </row>
    <row r="90" spans="2:15" x14ac:dyDescent="0.25">
      <c r="B90" s="69">
        <f t="shared" ref="B90:B95" si="6">M90+N90</f>
        <v>70</v>
      </c>
      <c r="C90" s="69"/>
      <c r="D90" s="69"/>
      <c r="E90" s="69"/>
      <c r="F90" s="69"/>
      <c r="G90" s="69"/>
      <c r="H90" s="69"/>
      <c r="I90" s="69"/>
      <c r="J90" s="69"/>
      <c r="K90" s="69"/>
      <c r="L90" s="29" t="s">
        <v>46</v>
      </c>
      <c r="M90" s="59">
        <v>7</v>
      </c>
      <c r="N90" s="59">
        <v>63</v>
      </c>
      <c r="O90" s="1"/>
    </row>
    <row r="91" spans="2:15" x14ac:dyDescent="0.25">
      <c r="B91" s="69">
        <f t="shared" si="6"/>
        <v>68</v>
      </c>
      <c r="C91" s="69"/>
      <c r="D91" s="69"/>
      <c r="E91" s="69"/>
      <c r="F91" s="69"/>
      <c r="G91" s="69"/>
      <c r="H91" s="69"/>
      <c r="I91" s="69"/>
      <c r="J91" s="69"/>
      <c r="K91" s="69"/>
      <c r="L91" s="62" t="s">
        <v>188</v>
      </c>
      <c r="M91" s="53">
        <v>22</v>
      </c>
      <c r="N91" s="53">
        <v>46</v>
      </c>
      <c r="O91" s="1"/>
    </row>
    <row r="92" spans="2:15" x14ac:dyDescent="0.25">
      <c r="B92" s="69">
        <f t="shared" si="6"/>
        <v>73</v>
      </c>
      <c r="C92" s="69"/>
      <c r="D92" s="69"/>
      <c r="E92" s="69"/>
      <c r="F92" s="69"/>
      <c r="G92" s="69"/>
      <c r="H92" s="69"/>
      <c r="I92" s="69"/>
      <c r="J92" s="69"/>
      <c r="K92" s="69"/>
      <c r="L92" s="29" t="s">
        <v>48</v>
      </c>
      <c r="M92" s="59">
        <v>16</v>
      </c>
      <c r="N92" s="59">
        <v>57</v>
      </c>
      <c r="O92" s="1"/>
    </row>
    <row r="93" spans="2:15" ht="17.25" customHeight="1" x14ac:dyDescent="0.25">
      <c r="B93" s="69">
        <f t="shared" si="6"/>
        <v>135</v>
      </c>
      <c r="C93" s="69"/>
      <c r="D93" s="69"/>
      <c r="E93" s="69"/>
      <c r="F93" s="69"/>
      <c r="G93" s="69"/>
      <c r="H93" s="69"/>
      <c r="I93" s="69"/>
      <c r="J93" s="69"/>
      <c r="K93" s="69"/>
      <c r="L93" s="29" t="s">
        <v>49</v>
      </c>
      <c r="M93" s="59">
        <v>17</v>
      </c>
      <c r="N93" s="59">
        <v>118</v>
      </c>
      <c r="O93" s="1"/>
    </row>
    <row r="94" spans="2:15" x14ac:dyDescent="0.25">
      <c r="B94" s="69">
        <f t="shared" si="6"/>
        <v>29</v>
      </c>
      <c r="C94" s="69"/>
      <c r="D94" s="69"/>
      <c r="E94" s="69"/>
      <c r="F94" s="69"/>
      <c r="G94" s="69"/>
      <c r="H94" s="69"/>
      <c r="I94" s="69"/>
      <c r="J94" s="69"/>
      <c r="K94" s="69"/>
      <c r="L94" s="62" t="s">
        <v>187</v>
      </c>
      <c r="M94" s="59">
        <v>4</v>
      </c>
      <c r="N94" s="59">
        <v>25</v>
      </c>
      <c r="O94" s="1"/>
    </row>
    <row r="95" spans="2:15" x14ac:dyDescent="0.25">
      <c r="B95" s="69">
        <f t="shared" si="6"/>
        <v>50</v>
      </c>
      <c r="C95" s="69"/>
      <c r="D95" s="69"/>
      <c r="E95" s="69"/>
      <c r="F95" s="69"/>
      <c r="G95" s="69"/>
      <c r="H95" s="69"/>
      <c r="I95" s="69"/>
      <c r="J95" s="69"/>
      <c r="K95" s="69"/>
      <c r="L95" s="62" t="s">
        <v>185</v>
      </c>
      <c r="M95" s="59">
        <v>40</v>
      </c>
      <c r="N95" s="59">
        <v>10</v>
      </c>
      <c r="O95" s="1"/>
    </row>
    <row r="96" spans="2:15" x14ac:dyDescent="0.25">
      <c r="B96" s="67">
        <f>B97+B98</f>
        <v>75</v>
      </c>
      <c r="C96" s="67"/>
      <c r="D96" s="67"/>
      <c r="E96" s="67"/>
      <c r="F96" s="67"/>
      <c r="G96" s="67"/>
      <c r="H96" s="68" t="s">
        <v>20</v>
      </c>
      <c r="I96" s="68"/>
      <c r="J96" s="68"/>
      <c r="K96" s="68"/>
      <c r="L96" s="68"/>
      <c r="M96" s="52">
        <f>M97+M98</f>
        <v>20</v>
      </c>
      <c r="N96" s="52">
        <f>N97+N98</f>
        <v>55</v>
      </c>
      <c r="O96" s="1"/>
    </row>
    <row r="97" spans="2:15" x14ac:dyDescent="0.25">
      <c r="B97" s="69">
        <f>M97+N97</f>
        <v>35</v>
      </c>
      <c r="C97" s="69"/>
      <c r="D97" s="69"/>
      <c r="E97" s="69"/>
      <c r="F97" s="69"/>
      <c r="G97" s="69"/>
      <c r="H97" s="69"/>
      <c r="I97" s="69"/>
      <c r="J97" s="69"/>
      <c r="K97" s="69"/>
      <c r="L97" s="29" t="s">
        <v>49</v>
      </c>
      <c r="M97" s="59">
        <v>14</v>
      </c>
      <c r="N97" s="59">
        <v>21</v>
      </c>
      <c r="O97" s="1"/>
    </row>
    <row r="98" spans="2:15" x14ac:dyDescent="0.25">
      <c r="B98" s="69">
        <f>M98+N98</f>
        <v>40</v>
      </c>
      <c r="C98" s="69"/>
      <c r="D98" s="69"/>
      <c r="E98" s="69"/>
      <c r="F98" s="69"/>
      <c r="G98" s="69"/>
      <c r="H98" s="69"/>
      <c r="I98" s="69"/>
      <c r="J98" s="69"/>
      <c r="K98" s="69"/>
      <c r="L98" s="29" t="s">
        <v>126</v>
      </c>
      <c r="M98" s="59">
        <v>6</v>
      </c>
      <c r="N98" s="59">
        <v>34</v>
      </c>
      <c r="O98" s="1"/>
    </row>
    <row r="99" spans="2:15" x14ac:dyDescent="0.25">
      <c r="B99" s="78">
        <f>B100+B109+B116</f>
        <v>568</v>
      </c>
      <c r="C99" s="78"/>
      <c r="D99" s="78"/>
      <c r="E99" s="140" t="s">
        <v>50</v>
      </c>
      <c r="F99" s="140"/>
      <c r="G99" s="140"/>
      <c r="H99" s="140"/>
      <c r="I99" s="140"/>
      <c r="J99" s="140"/>
      <c r="K99" s="140"/>
      <c r="L99" s="140"/>
      <c r="M99" s="17">
        <f>M100+M109+M116</f>
        <v>156</v>
      </c>
      <c r="N99" s="17">
        <f>N100+N109+N116</f>
        <v>412</v>
      </c>
      <c r="O99" s="1"/>
    </row>
    <row r="100" spans="2:15" x14ac:dyDescent="0.25">
      <c r="B100" s="67">
        <f>SUM(B101:K108)</f>
        <v>322</v>
      </c>
      <c r="C100" s="67"/>
      <c r="D100" s="67"/>
      <c r="E100" s="67"/>
      <c r="F100" s="67"/>
      <c r="G100" s="67"/>
      <c r="H100" s="68" t="s">
        <v>15</v>
      </c>
      <c r="I100" s="68"/>
      <c r="J100" s="68"/>
      <c r="K100" s="68"/>
      <c r="L100" s="68"/>
      <c r="M100" s="52">
        <f>SUM(M101:M108)</f>
        <v>78</v>
      </c>
      <c r="N100" s="52">
        <f>SUM(N101:N108)</f>
        <v>244</v>
      </c>
      <c r="O100" s="1"/>
    </row>
    <row r="101" spans="2:15" x14ac:dyDescent="0.25">
      <c r="B101" s="69">
        <f t="shared" ref="B101:B108" si="7">M101+N101</f>
        <v>61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29" t="s">
        <v>23</v>
      </c>
      <c r="M101" s="59">
        <v>11</v>
      </c>
      <c r="N101" s="59">
        <v>50</v>
      </c>
      <c r="O101" s="1"/>
    </row>
    <row r="102" spans="2:15" x14ac:dyDescent="0.25">
      <c r="B102" s="69">
        <f t="shared" si="7"/>
        <v>37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29" t="s">
        <v>51</v>
      </c>
      <c r="M102" s="59">
        <v>7</v>
      </c>
      <c r="N102" s="59">
        <v>30</v>
      </c>
      <c r="O102" s="1"/>
    </row>
    <row r="103" spans="2:15" x14ac:dyDescent="0.25">
      <c r="B103" s="69">
        <f t="shared" si="7"/>
        <v>40</v>
      </c>
      <c r="C103" s="69"/>
      <c r="D103" s="69"/>
      <c r="E103" s="69"/>
      <c r="F103" s="69"/>
      <c r="G103" s="69"/>
      <c r="H103" s="69"/>
      <c r="I103" s="69"/>
      <c r="J103" s="69"/>
      <c r="K103" s="69"/>
      <c r="L103" s="29" t="s">
        <v>52</v>
      </c>
      <c r="M103" s="59">
        <v>9</v>
      </c>
      <c r="N103" s="59">
        <v>31</v>
      </c>
      <c r="O103" s="1"/>
    </row>
    <row r="104" spans="2:15" x14ac:dyDescent="0.25">
      <c r="B104" s="69">
        <f t="shared" si="7"/>
        <v>22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29" t="s">
        <v>189</v>
      </c>
      <c r="M104" s="59">
        <v>5</v>
      </c>
      <c r="N104" s="59">
        <v>17</v>
      </c>
      <c r="O104" s="1"/>
    </row>
    <row r="105" spans="2:15" x14ac:dyDescent="0.25">
      <c r="B105" s="69">
        <f t="shared" ref="B105" si="8">M105+N105</f>
        <v>21</v>
      </c>
      <c r="C105" s="69"/>
      <c r="D105" s="69"/>
      <c r="E105" s="69"/>
      <c r="F105" s="69"/>
      <c r="G105" s="69"/>
      <c r="H105" s="69"/>
      <c r="I105" s="69"/>
      <c r="J105" s="69"/>
      <c r="K105" s="69"/>
      <c r="L105" s="62" t="s">
        <v>27</v>
      </c>
      <c r="M105" s="59">
        <v>1</v>
      </c>
      <c r="N105" s="59">
        <v>20</v>
      </c>
      <c r="O105" s="1"/>
    </row>
    <row r="106" spans="2:15" x14ac:dyDescent="0.25">
      <c r="B106" s="69">
        <f t="shared" si="7"/>
        <v>45</v>
      </c>
      <c r="C106" s="69"/>
      <c r="D106" s="69"/>
      <c r="E106" s="69"/>
      <c r="F106" s="69"/>
      <c r="G106" s="69"/>
      <c r="H106" s="69"/>
      <c r="I106" s="69"/>
      <c r="J106" s="69"/>
      <c r="K106" s="69"/>
      <c r="L106" s="29" t="s">
        <v>29</v>
      </c>
      <c r="M106" s="59">
        <v>2</v>
      </c>
      <c r="N106" s="59">
        <v>43</v>
      </c>
      <c r="O106" s="1"/>
    </row>
    <row r="107" spans="2:15" x14ac:dyDescent="0.25">
      <c r="B107" s="69">
        <f t="shared" si="7"/>
        <v>36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29" t="s">
        <v>182</v>
      </c>
      <c r="M107" s="59">
        <v>4</v>
      </c>
      <c r="N107" s="59">
        <v>32</v>
      </c>
      <c r="O107" s="1"/>
    </row>
    <row r="108" spans="2:15" x14ac:dyDescent="0.25">
      <c r="B108" s="69">
        <f t="shared" si="7"/>
        <v>60</v>
      </c>
      <c r="C108" s="69"/>
      <c r="D108" s="69"/>
      <c r="E108" s="69"/>
      <c r="F108" s="69"/>
      <c r="G108" s="69"/>
      <c r="H108" s="69"/>
      <c r="I108" s="69"/>
      <c r="J108" s="69"/>
      <c r="K108" s="69"/>
      <c r="L108" s="29" t="s">
        <v>30</v>
      </c>
      <c r="M108" s="59">
        <v>39</v>
      </c>
      <c r="N108" s="59">
        <v>21</v>
      </c>
      <c r="O108" s="1"/>
    </row>
    <row r="109" spans="2:15" x14ac:dyDescent="0.25">
      <c r="B109" s="67">
        <f>SUM(B110:K115)</f>
        <v>208</v>
      </c>
      <c r="C109" s="67"/>
      <c r="D109" s="67"/>
      <c r="E109" s="67"/>
      <c r="F109" s="67"/>
      <c r="G109" s="67"/>
      <c r="H109" s="68" t="s">
        <v>53</v>
      </c>
      <c r="I109" s="68"/>
      <c r="J109" s="68"/>
      <c r="K109" s="68"/>
      <c r="L109" s="68"/>
      <c r="M109" s="52">
        <f>SUM(M110:M115)</f>
        <v>68</v>
      </c>
      <c r="N109" s="52">
        <f>SUM(N110:N115)</f>
        <v>140</v>
      </c>
      <c r="O109" s="1"/>
    </row>
    <row r="110" spans="2:15" x14ac:dyDescent="0.25">
      <c r="B110" s="69">
        <f t="shared" ref="B110:B115" si="9">M110+N110</f>
        <v>70</v>
      </c>
      <c r="C110" s="69"/>
      <c r="D110" s="69"/>
      <c r="E110" s="69"/>
      <c r="F110" s="69"/>
      <c r="G110" s="69"/>
      <c r="H110" s="69"/>
      <c r="I110" s="69"/>
      <c r="J110" s="69"/>
      <c r="K110" s="69"/>
      <c r="L110" s="29" t="s">
        <v>23</v>
      </c>
      <c r="M110" s="59">
        <v>10</v>
      </c>
      <c r="N110" s="59">
        <v>60</v>
      </c>
      <c r="O110" s="1"/>
    </row>
    <row r="111" spans="2:15" x14ac:dyDescent="0.25">
      <c r="B111" s="69">
        <f t="shared" si="9"/>
        <v>30</v>
      </c>
      <c r="C111" s="69"/>
      <c r="D111" s="69"/>
      <c r="E111" s="69"/>
      <c r="F111" s="69"/>
      <c r="G111" s="69"/>
      <c r="H111" s="69"/>
      <c r="I111" s="69"/>
      <c r="J111" s="69"/>
      <c r="K111" s="69"/>
      <c r="L111" s="29" t="s">
        <v>31</v>
      </c>
      <c r="M111" s="59">
        <v>9</v>
      </c>
      <c r="N111" s="59">
        <v>21</v>
      </c>
      <c r="O111" s="1"/>
    </row>
    <row r="112" spans="2:15" x14ac:dyDescent="0.25">
      <c r="B112" s="69">
        <f t="shared" si="9"/>
        <v>36</v>
      </c>
      <c r="C112" s="69"/>
      <c r="D112" s="69"/>
      <c r="E112" s="69"/>
      <c r="F112" s="69"/>
      <c r="G112" s="69"/>
      <c r="H112" s="69"/>
      <c r="I112" s="69"/>
      <c r="J112" s="69"/>
      <c r="K112" s="69"/>
      <c r="L112" s="29" t="s">
        <v>32</v>
      </c>
      <c r="M112" s="59">
        <v>7</v>
      </c>
      <c r="N112" s="59">
        <v>29</v>
      </c>
      <c r="O112" s="1"/>
    </row>
    <row r="113" spans="2:15" x14ac:dyDescent="0.25">
      <c r="B113" s="69">
        <f t="shared" si="9"/>
        <v>17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29" t="s">
        <v>30</v>
      </c>
      <c r="M113" s="59">
        <v>9</v>
      </c>
      <c r="N113" s="59">
        <v>8</v>
      </c>
      <c r="O113" s="1"/>
    </row>
    <row r="114" spans="2:15" x14ac:dyDescent="0.25">
      <c r="B114" s="69">
        <f t="shared" si="9"/>
        <v>38</v>
      </c>
      <c r="C114" s="69"/>
      <c r="D114" s="69"/>
      <c r="E114" s="69"/>
      <c r="F114" s="69"/>
      <c r="G114" s="69"/>
      <c r="H114" s="69"/>
      <c r="I114" s="69"/>
      <c r="J114" s="69"/>
      <c r="K114" s="69"/>
      <c r="L114" s="29" t="s">
        <v>33</v>
      </c>
      <c r="M114" s="59">
        <v>25</v>
      </c>
      <c r="N114" s="59">
        <v>13</v>
      </c>
      <c r="O114" s="1"/>
    </row>
    <row r="115" spans="2:15" x14ac:dyDescent="0.25">
      <c r="B115" s="69">
        <f t="shared" si="9"/>
        <v>17</v>
      </c>
      <c r="C115" s="69"/>
      <c r="D115" s="69"/>
      <c r="E115" s="69"/>
      <c r="F115" s="69"/>
      <c r="G115" s="69"/>
      <c r="H115" s="69"/>
      <c r="I115" s="69"/>
      <c r="J115" s="69"/>
      <c r="K115" s="69"/>
      <c r="L115" s="29" t="s">
        <v>34</v>
      </c>
      <c r="M115" s="59">
        <v>8</v>
      </c>
      <c r="N115" s="59">
        <v>9</v>
      </c>
      <c r="O115" s="1"/>
    </row>
    <row r="116" spans="2:15" x14ac:dyDescent="0.25">
      <c r="B116" s="67">
        <f>B117+B118</f>
        <v>38</v>
      </c>
      <c r="C116" s="67"/>
      <c r="D116" s="67"/>
      <c r="E116" s="67"/>
      <c r="F116" s="67"/>
      <c r="G116" s="67"/>
      <c r="H116" s="68" t="s">
        <v>35</v>
      </c>
      <c r="I116" s="68"/>
      <c r="J116" s="68"/>
      <c r="K116" s="68"/>
      <c r="L116" s="68"/>
      <c r="M116" s="52">
        <f>M117+M118</f>
        <v>10</v>
      </c>
      <c r="N116" s="52">
        <f>N117+N118</f>
        <v>28</v>
      </c>
      <c r="O116" s="1"/>
    </row>
    <row r="117" spans="2:15" x14ac:dyDescent="0.25">
      <c r="B117" s="69">
        <f>M117+N117</f>
        <v>20</v>
      </c>
      <c r="C117" s="69"/>
      <c r="D117" s="69"/>
      <c r="E117" s="69"/>
      <c r="F117" s="69"/>
      <c r="G117" s="69"/>
      <c r="H117" s="69"/>
      <c r="I117" s="69"/>
      <c r="J117" s="69"/>
      <c r="K117" s="69"/>
      <c r="L117" s="29" t="s">
        <v>36</v>
      </c>
      <c r="M117" s="54">
        <v>3</v>
      </c>
      <c r="N117" s="59">
        <v>17</v>
      </c>
      <c r="O117" s="1"/>
    </row>
    <row r="118" spans="2:15" x14ac:dyDescent="0.25">
      <c r="B118" s="69">
        <f>M118+N118</f>
        <v>18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29" t="s">
        <v>23</v>
      </c>
      <c r="M118" s="54">
        <v>7</v>
      </c>
      <c r="N118" s="59">
        <v>11</v>
      </c>
      <c r="O118" s="1"/>
    </row>
    <row r="119" spans="2:15" ht="20.25" x14ac:dyDescent="0.25">
      <c r="B119" s="82" t="s">
        <v>134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1"/>
    </row>
    <row r="120" spans="2:15" x14ac:dyDescent="0.25">
      <c r="B120" s="169" t="s">
        <v>166</v>
      </c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27" t="s">
        <v>11</v>
      </c>
      <c r="N120" s="27" t="s">
        <v>12</v>
      </c>
      <c r="O120" s="1"/>
    </row>
    <row r="121" spans="2:15" x14ac:dyDescent="0.25">
      <c r="B121" s="30">
        <f>M121+N121</f>
        <v>62</v>
      </c>
      <c r="C121" s="127" t="s">
        <v>135</v>
      </c>
      <c r="D121" s="127"/>
      <c r="E121" s="127"/>
      <c r="F121" s="127"/>
      <c r="G121" s="127"/>
      <c r="H121" s="127"/>
      <c r="I121" s="127"/>
      <c r="J121" s="127"/>
      <c r="K121" s="127"/>
      <c r="L121" s="127"/>
      <c r="M121" s="11">
        <f>M122</f>
        <v>14</v>
      </c>
      <c r="N121" s="11">
        <f>N122</f>
        <v>48</v>
      </c>
      <c r="O121" s="1"/>
    </row>
    <row r="122" spans="2:15" x14ac:dyDescent="0.25">
      <c r="B122" s="78">
        <f>B123+B124</f>
        <v>62</v>
      </c>
      <c r="C122" s="78"/>
      <c r="D122" s="78"/>
      <c r="E122" s="140" t="s">
        <v>136</v>
      </c>
      <c r="F122" s="140"/>
      <c r="G122" s="140"/>
      <c r="H122" s="140"/>
      <c r="I122" s="140"/>
      <c r="J122" s="140"/>
      <c r="K122" s="140"/>
      <c r="L122" s="140"/>
      <c r="M122" s="14">
        <f>M123+M124</f>
        <v>14</v>
      </c>
      <c r="N122" s="14">
        <f>N123+N124</f>
        <v>48</v>
      </c>
      <c r="O122" s="1"/>
    </row>
    <row r="123" spans="2:15" x14ac:dyDescent="0.25">
      <c r="B123" s="70">
        <f>M123+N123</f>
        <v>44</v>
      </c>
      <c r="C123" s="71"/>
      <c r="D123" s="71"/>
      <c r="E123" s="71"/>
      <c r="F123" s="71"/>
      <c r="G123" s="71"/>
      <c r="H123" s="71"/>
      <c r="I123" s="71"/>
      <c r="J123" s="71"/>
      <c r="K123" s="72"/>
      <c r="L123" s="29" t="s">
        <v>46</v>
      </c>
      <c r="M123" s="44">
        <v>13</v>
      </c>
      <c r="N123" s="44">
        <v>31</v>
      </c>
      <c r="O123" s="1"/>
    </row>
    <row r="124" spans="2:15" x14ac:dyDescent="0.25">
      <c r="B124" s="69">
        <f>M124+N124</f>
        <v>18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29" t="s">
        <v>47</v>
      </c>
      <c r="M124" s="26">
        <v>1</v>
      </c>
      <c r="N124" s="26">
        <v>17</v>
      </c>
      <c r="O124" s="1"/>
    </row>
    <row r="125" spans="2:15" x14ac:dyDescent="0.25">
      <c r="B125" s="168" t="s">
        <v>137</v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"/>
    </row>
    <row r="126" spans="2:15" x14ac:dyDescent="0.25"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"/>
    </row>
    <row r="127" spans="2:15" ht="20.25" x14ac:dyDescent="0.25">
      <c r="B127" s="82" t="s">
        <v>165</v>
      </c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1"/>
    </row>
    <row r="128" spans="2:15" x14ac:dyDescent="0.25">
      <c r="B128" s="169" t="s">
        <v>194</v>
      </c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27" t="s">
        <v>11</v>
      </c>
      <c r="N128" s="27" t="s">
        <v>12</v>
      </c>
      <c r="O128" s="1"/>
    </row>
    <row r="129" spans="2:15" x14ac:dyDescent="0.25">
      <c r="B129" s="30">
        <f>B130+B139</f>
        <v>572</v>
      </c>
      <c r="C129" s="127" t="s">
        <v>127</v>
      </c>
      <c r="D129" s="127"/>
      <c r="E129" s="127"/>
      <c r="F129" s="127"/>
      <c r="G129" s="127"/>
      <c r="H129" s="127"/>
      <c r="I129" s="127"/>
      <c r="J129" s="127"/>
      <c r="K129" s="127"/>
      <c r="L129" s="127"/>
      <c r="M129" s="11">
        <f>M130+M139</f>
        <v>125</v>
      </c>
      <c r="N129" s="11">
        <f>N130+N139</f>
        <v>395</v>
      </c>
      <c r="O129" s="1"/>
    </row>
    <row r="130" spans="2:15" x14ac:dyDescent="0.25">
      <c r="B130" s="78">
        <f>B131+B136</f>
        <v>197</v>
      </c>
      <c r="C130" s="78"/>
      <c r="D130" s="78"/>
      <c r="E130" s="140" t="s">
        <v>118</v>
      </c>
      <c r="F130" s="140"/>
      <c r="G130" s="140"/>
      <c r="H130" s="140"/>
      <c r="I130" s="140"/>
      <c r="J130" s="140"/>
      <c r="K130" s="140"/>
      <c r="L130" s="140"/>
      <c r="M130" s="14">
        <f>M131+M136</f>
        <v>29</v>
      </c>
      <c r="N130" s="14">
        <f>N131+N136</f>
        <v>132</v>
      </c>
      <c r="O130" s="1"/>
    </row>
    <row r="131" spans="2:15" x14ac:dyDescent="0.25">
      <c r="B131" s="67">
        <f>SUM(B132:J135)</f>
        <v>184</v>
      </c>
      <c r="C131" s="67"/>
      <c r="D131" s="67"/>
      <c r="E131" s="67"/>
      <c r="F131" s="67"/>
      <c r="G131" s="67"/>
      <c r="H131" s="68" t="s">
        <v>15</v>
      </c>
      <c r="I131" s="68"/>
      <c r="J131" s="68"/>
      <c r="K131" s="68"/>
      <c r="L131" s="68"/>
      <c r="M131" s="18">
        <f>SUM(M132:M133)</f>
        <v>26</v>
      </c>
      <c r="N131" s="18">
        <f>SUM(N132:N133)</f>
        <v>122</v>
      </c>
      <c r="O131" s="1"/>
    </row>
    <row r="132" spans="2:15" x14ac:dyDescent="0.25">
      <c r="B132" s="69">
        <f>M132+N132</f>
        <v>71</v>
      </c>
      <c r="C132" s="69"/>
      <c r="D132" s="69"/>
      <c r="E132" s="69"/>
      <c r="F132" s="69"/>
      <c r="G132" s="69"/>
      <c r="H132" s="69"/>
      <c r="I132" s="69"/>
      <c r="J132" s="69"/>
      <c r="K132" s="69"/>
      <c r="L132" s="29" t="s">
        <v>48</v>
      </c>
      <c r="M132" s="65">
        <v>20</v>
      </c>
      <c r="N132" s="65">
        <v>51</v>
      </c>
      <c r="O132" s="1"/>
    </row>
    <row r="133" spans="2:15" x14ac:dyDescent="0.25">
      <c r="B133" s="69">
        <f>M133+N133</f>
        <v>77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29" t="s">
        <v>19</v>
      </c>
      <c r="M133" s="65">
        <v>6</v>
      </c>
      <c r="N133" s="65">
        <v>71</v>
      </c>
      <c r="O133" s="1"/>
    </row>
    <row r="134" spans="2:15" x14ac:dyDescent="0.25">
      <c r="B134" s="69">
        <f>M134+N134</f>
        <v>25</v>
      </c>
      <c r="C134" s="69"/>
      <c r="D134" s="69"/>
      <c r="E134" s="69"/>
      <c r="F134" s="69"/>
      <c r="G134" s="69"/>
      <c r="H134" s="69"/>
      <c r="I134" s="69"/>
      <c r="J134" s="69"/>
      <c r="K134" s="25"/>
      <c r="L134" s="29" t="s">
        <v>46</v>
      </c>
      <c r="M134" s="65">
        <v>7</v>
      </c>
      <c r="N134" s="65">
        <v>18</v>
      </c>
      <c r="O134" s="1"/>
    </row>
    <row r="135" spans="2:15" x14ac:dyDescent="0.25">
      <c r="B135" s="69">
        <f>M135+N135</f>
        <v>11</v>
      </c>
      <c r="C135" s="69"/>
      <c r="D135" s="69"/>
      <c r="E135" s="69"/>
      <c r="F135" s="69"/>
      <c r="G135" s="69"/>
      <c r="H135" s="69"/>
      <c r="I135" s="69"/>
      <c r="J135" s="69"/>
      <c r="K135" s="25"/>
      <c r="L135" s="29" t="s">
        <v>47</v>
      </c>
      <c r="M135" s="65">
        <v>0</v>
      </c>
      <c r="N135" s="65">
        <v>11</v>
      </c>
      <c r="O135" s="1"/>
    </row>
    <row r="136" spans="2:15" x14ac:dyDescent="0.25">
      <c r="B136" s="67">
        <f>B137+B138</f>
        <v>13</v>
      </c>
      <c r="C136" s="67"/>
      <c r="D136" s="67"/>
      <c r="E136" s="67"/>
      <c r="F136" s="67"/>
      <c r="G136" s="67"/>
      <c r="H136" s="68" t="s">
        <v>20</v>
      </c>
      <c r="I136" s="68"/>
      <c r="J136" s="68"/>
      <c r="K136" s="68"/>
      <c r="L136" s="68"/>
      <c r="M136" s="18">
        <f>M137+M138</f>
        <v>3</v>
      </c>
      <c r="N136" s="18">
        <f>N137+N138</f>
        <v>10</v>
      </c>
      <c r="O136" s="1"/>
    </row>
    <row r="137" spans="2:15" x14ac:dyDescent="0.25">
      <c r="B137" s="69">
        <f>M137+N137</f>
        <v>0</v>
      </c>
      <c r="C137" s="69"/>
      <c r="D137" s="69"/>
      <c r="E137" s="69"/>
      <c r="F137" s="69"/>
      <c r="G137" s="69"/>
      <c r="H137" s="69"/>
      <c r="I137" s="69"/>
      <c r="J137" s="69"/>
      <c r="K137" s="69"/>
      <c r="L137" s="29" t="s">
        <v>49</v>
      </c>
      <c r="M137" s="48">
        <v>0</v>
      </c>
      <c r="N137" s="48">
        <v>0</v>
      </c>
      <c r="O137" s="1"/>
    </row>
    <row r="138" spans="2:15" x14ac:dyDescent="0.25">
      <c r="B138" s="69">
        <f>M138+N138</f>
        <v>13</v>
      </c>
      <c r="C138" s="69"/>
      <c r="D138" s="69"/>
      <c r="E138" s="69"/>
      <c r="F138" s="69"/>
      <c r="G138" s="69"/>
      <c r="H138" s="69"/>
      <c r="I138" s="69"/>
      <c r="J138" s="69"/>
      <c r="K138" s="45"/>
      <c r="L138" s="46" t="s">
        <v>126</v>
      </c>
      <c r="M138" s="48">
        <v>3</v>
      </c>
      <c r="N138" s="48">
        <v>10</v>
      </c>
      <c r="O138" s="1"/>
    </row>
    <row r="139" spans="2:15" x14ac:dyDescent="0.25">
      <c r="B139" s="78">
        <f>B140+B150+B157</f>
        <v>375</v>
      </c>
      <c r="C139" s="78"/>
      <c r="D139" s="78"/>
      <c r="E139" s="140" t="s">
        <v>119</v>
      </c>
      <c r="F139" s="140"/>
      <c r="G139" s="140"/>
      <c r="H139" s="140"/>
      <c r="I139" s="140"/>
      <c r="J139" s="140"/>
      <c r="K139" s="140"/>
      <c r="L139" s="140"/>
      <c r="M139" s="14">
        <f>M140+M150</f>
        <v>96</v>
      </c>
      <c r="N139" s="14">
        <f>N140+N150</f>
        <v>263</v>
      </c>
      <c r="O139" s="1"/>
    </row>
    <row r="140" spans="2:15" x14ac:dyDescent="0.25">
      <c r="B140" s="67">
        <f>SUM(B141:K149)</f>
        <v>253</v>
      </c>
      <c r="C140" s="67"/>
      <c r="D140" s="67"/>
      <c r="E140" s="67"/>
      <c r="F140" s="67"/>
      <c r="G140" s="67"/>
      <c r="H140" s="68" t="s">
        <v>15</v>
      </c>
      <c r="I140" s="68"/>
      <c r="J140" s="68"/>
      <c r="K140" s="68"/>
      <c r="L140" s="68"/>
      <c r="M140" s="18">
        <f>SUM(M141:M149)</f>
        <v>56</v>
      </c>
      <c r="N140" s="18">
        <f>SUM(N141:N149)</f>
        <v>197</v>
      </c>
      <c r="O140" s="1"/>
    </row>
    <row r="141" spans="2:15" x14ac:dyDescent="0.25">
      <c r="B141" s="69">
        <f t="shared" ref="B141:B149" si="10">M141+N141</f>
        <v>6</v>
      </c>
      <c r="C141" s="69"/>
      <c r="D141" s="69"/>
      <c r="E141" s="69"/>
      <c r="F141" s="69"/>
      <c r="G141" s="69"/>
      <c r="H141" s="69"/>
      <c r="I141" s="69"/>
      <c r="J141" s="69"/>
      <c r="K141" s="69"/>
      <c r="L141" s="29" t="s">
        <v>22</v>
      </c>
      <c r="M141" s="65">
        <v>0</v>
      </c>
      <c r="N141" s="65">
        <v>6</v>
      </c>
      <c r="O141" s="1"/>
    </row>
    <row r="142" spans="2:15" x14ac:dyDescent="0.25">
      <c r="B142" s="69">
        <f t="shared" si="10"/>
        <v>25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2" t="s">
        <v>23</v>
      </c>
      <c r="M142" s="65">
        <v>1</v>
      </c>
      <c r="N142" s="65">
        <v>24</v>
      </c>
      <c r="O142" s="1"/>
    </row>
    <row r="143" spans="2:15" x14ac:dyDescent="0.25">
      <c r="B143" s="69">
        <f t="shared" si="10"/>
        <v>44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29" t="s">
        <v>51</v>
      </c>
      <c r="M143" s="65">
        <v>10</v>
      </c>
      <c r="N143" s="65">
        <v>34</v>
      </c>
      <c r="O143" s="1"/>
    </row>
    <row r="144" spans="2:15" x14ac:dyDescent="0.25">
      <c r="B144" s="69">
        <f t="shared" si="10"/>
        <v>34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29" t="s">
        <v>52</v>
      </c>
      <c r="M144" s="65">
        <v>17</v>
      </c>
      <c r="N144" s="65">
        <v>17</v>
      </c>
      <c r="O144" s="1"/>
    </row>
    <row r="145" spans="2:15" x14ac:dyDescent="0.25">
      <c r="B145" s="69">
        <f t="shared" si="10"/>
        <v>13</v>
      </c>
      <c r="C145" s="69"/>
      <c r="D145" s="69"/>
      <c r="E145" s="69"/>
      <c r="F145" s="69"/>
      <c r="G145" s="69"/>
      <c r="H145" s="69"/>
      <c r="I145" s="69"/>
      <c r="J145" s="69"/>
      <c r="K145" s="69"/>
      <c r="L145" s="29" t="s">
        <v>26</v>
      </c>
      <c r="M145" s="65">
        <v>0</v>
      </c>
      <c r="N145" s="65">
        <v>13</v>
      </c>
      <c r="O145" s="1"/>
    </row>
    <row r="146" spans="2:15" x14ac:dyDescent="0.25">
      <c r="B146" s="69">
        <f t="shared" si="10"/>
        <v>34</v>
      </c>
      <c r="C146" s="69"/>
      <c r="D146" s="69"/>
      <c r="E146" s="69"/>
      <c r="F146" s="69"/>
      <c r="G146" s="69"/>
      <c r="H146" s="69"/>
      <c r="I146" s="69"/>
      <c r="J146" s="69"/>
      <c r="K146" s="69"/>
      <c r="L146" s="62" t="s">
        <v>26</v>
      </c>
      <c r="M146" s="65">
        <v>3</v>
      </c>
      <c r="N146" s="65">
        <v>31</v>
      </c>
      <c r="O146" s="1"/>
    </row>
    <row r="147" spans="2:15" x14ac:dyDescent="0.25">
      <c r="B147" s="69">
        <f t="shared" si="10"/>
        <v>37</v>
      </c>
      <c r="C147" s="69"/>
      <c r="D147" s="69"/>
      <c r="E147" s="69"/>
      <c r="F147" s="69"/>
      <c r="G147" s="69"/>
      <c r="H147" s="69"/>
      <c r="I147" s="69"/>
      <c r="J147" s="69"/>
      <c r="K147" s="69"/>
      <c r="L147" s="29" t="s">
        <v>29</v>
      </c>
      <c r="M147" s="65">
        <v>0</v>
      </c>
      <c r="N147" s="65">
        <v>37</v>
      </c>
      <c r="O147" s="1"/>
    </row>
    <row r="148" spans="2:15" x14ac:dyDescent="0.25">
      <c r="B148" s="69">
        <f t="shared" si="10"/>
        <v>30</v>
      </c>
      <c r="C148" s="69"/>
      <c r="D148" s="69"/>
      <c r="E148" s="69"/>
      <c r="F148" s="69"/>
      <c r="G148" s="69"/>
      <c r="H148" s="69"/>
      <c r="I148" s="69"/>
      <c r="J148" s="69"/>
      <c r="K148" s="69"/>
      <c r="L148" s="29" t="s">
        <v>28</v>
      </c>
      <c r="M148" s="65">
        <v>5</v>
      </c>
      <c r="N148" s="65">
        <v>25</v>
      </c>
      <c r="O148" s="1"/>
    </row>
    <row r="149" spans="2:15" x14ac:dyDescent="0.25">
      <c r="B149" s="69">
        <f t="shared" si="10"/>
        <v>30</v>
      </c>
      <c r="C149" s="69"/>
      <c r="D149" s="69"/>
      <c r="E149" s="69"/>
      <c r="F149" s="69"/>
      <c r="G149" s="69"/>
      <c r="H149" s="69"/>
      <c r="I149" s="69"/>
      <c r="J149" s="69"/>
      <c r="K149" s="69"/>
      <c r="L149" s="29" t="s">
        <v>142</v>
      </c>
      <c r="M149" s="65">
        <v>20</v>
      </c>
      <c r="N149" s="65">
        <v>10</v>
      </c>
      <c r="O149" s="1"/>
    </row>
    <row r="150" spans="2:15" x14ac:dyDescent="0.25">
      <c r="B150" s="67">
        <f>SUM(B151:J156)</f>
        <v>106</v>
      </c>
      <c r="C150" s="67"/>
      <c r="D150" s="67"/>
      <c r="E150" s="67"/>
      <c r="F150" s="67"/>
      <c r="G150" s="67"/>
      <c r="H150" s="68" t="s">
        <v>53</v>
      </c>
      <c r="I150" s="68"/>
      <c r="J150" s="68"/>
      <c r="K150" s="68"/>
      <c r="L150" s="68"/>
      <c r="M150" s="18">
        <f>SUM(M151:M156)</f>
        <v>40</v>
      </c>
      <c r="N150" s="18">
        <f>SUM(N151:N156)</f>
        <v>66</v>
      </c>
      <c r="O150" s="1"/>
    </row>
    <row r="151" spans="2:15" x14ac:dyDescent="0.25">
      <c r="B151" s="69">
        <f>M151+N151</f>
        <v>16</v>
      </c>
      <c r="C151" s="69"/>
      <c r="D151" s="69"/>
      <c r="E151" s="69"/>
      <c r="F151" s="69"/>
      <c r="G151" s="69"/>
      <c r="H151" s="69"/>
      <c r="I151" s="69"/>
      <c r="J151" s="69"/>
      <c r="K151" s="69"/>
      <c r="L151" s="49" t="s">
        <v>23</v>
      </c>
      <c r="M151" s="65">
        <v>5</v>
      </c>
      <c r="N151" s="65">
        <v>11</v>
      </c>
      <c r="O151" s="1"/>
    </row>
    <row r="152" spans="2:15" x14ac:dyDescent="0.25">
      <c r="B152" s="70">
        <f>M152+N152</f>
        <v>9</v>
      </c>
      <c r="C152" s="71"/>
      <c r="D152" s="71"/>
      <c r="E152" s="71"/>
      <c r="F152" s="71"/>
      <c r="G152" s="71"/>
      <c r="H152" s="71"/>
      <c r="I152" s="71"/>
      <c r="J152" s="71"/>
      <c r="K152" s="72"/>
      <c r="L152" s="49" t="s">
        <v>31</v>
      </c>
      <c r="M152" s="65">
        <v>6</v>
      </c>
      <c r="N152" s="65">
        <v>3</v>
      </c>
      <c r="O152" s="1"/>
    </row>
    <row r="153" spans="2:15" x14ac:dyDescent="0.25">
      <c r="B153" s="69">
        <f>M153+N153</f>
        <v>34</v>
      </c>
      <c r="C153" s="69"/>
      <c r="D153" s="69"/>
      <c r="E153" s="69"/>
      <c r="F153" s="69"/>
      <c r="G153" s="69"/>
      <c r="H153" s="69"/>
      <c r="I153" s="69"/>
      <c r="J153" s="69"/>
      <c r="K153" s="69"/>
      <c r="L153" s="49" t="s">
        <v>32</v>
      </c>
      <c r="M153" s="65">
        <v>1</v>
      </c>
      <c r="N153" s="65">
        <v>33</v>
      </c>
      <c r="O153" s="1"/>
    </row>
    <row r="154" spans="2:15" x14ac:dyDescent="0.25">
      <c r="B154" s="69">
        <f t="shared" ref="B154" si="11">M154+N154</f>
        <v>23</v>
      </c>
      <c r="C154" s="69"/>
      <c r="D154" s="69"/>
      <c r="E154" s="69"/>
      <c r="F154" s="69"/>
      <c r="G154" s="69"/>
      <c r="H154" s="69"/>
      <c r="I154" s="69"/>
      <c r="J154" s="69"/>
      <c r="K154" s="69"/>
      <c r="L154" s="49" t="s">
        <v>30</v>
      </c>
      <c r="M154" s="65">
        <v>17</v>
      </c>
      <c r="N154" s="65">
        <v>6</v>
      </c>
      <c r="O154" s="1"/>
    </row>
    <row r="155" spans="2:15" x14ac:dyDescent="0.25">
      <c r="B155" s="69">
        <f>M155+N155</f>
        <v>17</v>
      </c>
      <c r="C155" s="69"/>
      <c r="D155" s="69"/>
      <c r="E155" s="69"/>
      <c r="F155" s="69"/>
      <c r="G155" s="69"/>
      <c r="H155" s="69"/>
      <c r="I155" s="69"/>
      <c r="J155" s="69"/>
      <c r="K155" s="69"/>
      <c r="L155" s="49" t="s">
        <v>33</v>
      </c>
      <c r="M155" s="65">
        <v>7</v>
      </c>
      <c r="N155" s="65">
        <v>10</v>
      </c>
      <c r="O155" s="1"/>
    </row>
    <row r="156" spans="2:15" ht="17.25" customHeight="1" x14ac:dyDescent="0.25">
      <c r="B156" s="69">
        <f>M156+N156</f>
        <v>7</v>
      </c>
      <c r="C156" s="69"/>
      <c r="D156" s="69"/>
      <c r="E156" s="69"/>
      <c r="F156" s="69"/>
      <c r="G156" s="69"/>
      <c r="H156" s="69"/>
      <c r="I156" s="69"/>
      <c r="J156" s="69"/>
      <c r="K156" s="69"/>
      <c r="L156" s="49" t="s">
        <v>34</v>
      </c>
      <c r="M156" s="65">
        <v>4</v>
      </c>
      <c r="N156" s="65">
        <v>3</v>
      </c>
      <c r="O156" s="1"/>
    </row>
    <row r="157" spans="2:15" ht="17.25" customHeight="1" x14ac:dyDescent="0.25">
      <c r="B157" s="67">
        <f>SUM(B158:J160)</f>
        <v>16</v>
      </c>
      <c r="C157" s="67"/>
      <c r="D157" s="67"/>
      <c r="E157" s="67"/>
      <c r="F157" s="67"/>
      <c r="G157" s="67"/>
      <c r="H157" s="68" t="s">
        <v>196</v>
      </c>
      <c r="I157" s="68"/>
      <c r="J157" s="68"/>
      <c r="K157" s="68"/>
      <c r="L157" s="68"/>
      <c r="M157" s="18">
        <f>SUM(M158:M160)</f>
        <v>7</v>
      </c>
      <c r="N157" s="18">
        <f>SUM(N158:N160)</f>
        <v>9</v>
      </c>
      <c r="O157" s="1"/>
    </row>
    <row r="158" spans="2:15" ht="17.25" customHeight="1" x14ac:dyDescent="0.25">
      <c r="B158" s="69">
        <f>M158+N158</f>
        <v>5</v>
      </c>
      <c r="C158" s="69"/>
      <c r="D158" s="69"/>
      <c r="E158" s="69"/>
      <c r="F158" s="69"/>
      <c r="G158" s="69"/>
      <c r="H158" s="69"/>
      <c r="I158" s="69"/>
      <c r="J158" s="69"/>
      <c r="K158" s="69"/>
      <c r="L158" s="62" t="s">
        <v>23</v>
      </c>
      <c r="M158" s="65">
        <v>2</v>
      </c>
      <c r="N158" s="65">
        <v>3</v>
      </c>
      <c r="O158" s="1"/>
    </row>
    <row r="159" spans="2:15" ht="17.25" customHeight="1" x14ac:dyDescent="0.25">
      <c r="B159" s="70">
        <f>M159+N159</f>
        <v>11</v>
      </c>
      <c r="C159" s="71"/>
      <c r="D159" s="71"/>
      <c r="E159" s="71"/>
      <c r="F159" s="71"/>
      <c r="G159" s="71"/>
      <c r="H159" s="71"/>
      <c r="I159" s="71"/>
      <c r="J159" s="71"/>
      <c r="K159" s="72"/>
      <c r="L159" s="62" t="s">
        <v>31</v>
      </c>
      <c r="M159" s="65">
        <v>5</v>
      </c>
      <c r="N159" s="65">
        <v>6</v>
      </c>
      <c r="O159" s="1"/>
    </row>
    <row r="160" spans="2:15" x14ac:dyDescent="0.25">
      <c r="B160" s="166" t="s">
        <v>173</v>
      </c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"/>
    </row>
    <row r="161" spans="2:15" x14ac:dyDescent="0.25"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"/>
    </row>
    <row r="162" spans="2:15" ht="20.25" x14ac:dyDescent="0.25">
      <c r="B162" s="82" t="s">
        <v>169</v>
      </c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1"/>
    </row>
    <row r="163" spans="2:15" ht="15" customHeight="1" x14ac:dyDescent="0.25">
      <c r="B163" s="64">
        <f>N164/N165</f>
        <v>1.4158415841584158</v>
      </c>
      <c r="C163" s="163" t="s">
        <v>171</v>
      </c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5"/>
      <c r="O163" s="1"/>
    </row>
    <row r="164" spans="2:15" x14ac:dyDescent="0.25">
      <c r="B164" s="36"/>
      <c r="C164" s="66" t="s">
        <v>170</v>
      </c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3">
        <f>B129</f>
        <v>572</v>
      </c>
      <c r="O164" s="1"/>
    </row>
    <row r="165" spans="2:15" ht="15" customHeight="1" x14ac:dyDescent="0.25">
      <c r="B165" s="36"/>
      <c r="C165" s="66" t="s">
        <v>172</v>
      </c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3">
        <v>404</v>
      </c>
      <c r="O165" s="1"/>
    </row>
    <row r="166" spans="2:15" ht="15" customHeight="1" x14ac:dyDescent="0.25">
      <c r="B166" s="64">
        <f>N167/N168</f>
        <v>0.93364928909952605</v>
      </c>
      <c r="C166" s="163" t="s">
        <v>195</v>
      </c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5"/>
      <c r="O166" s="1"/>
    </row>
    <row r="167" spans="2:15" ht="15" customHeight="1" x14ac:dyDescent="0.25">
      <c r="B167" s="36"/>
      <c r="C167" s="66" t="s">
        <v>170</v>
      </c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3">
        <f>B130</f>
        <v>197</v>
      </c>
      <c r="O167" s="1"/>
    </row>
    <row r="168" spans="2:15" ht="15" customHeight="1" x14ac:dyDescent="0.25">
      <c r="B168" s="36"/>
      <c r="C168" s="66" t="s">
        <v>172</v>
      </c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3">
        <v>211</v>
      </c>
      <c r="O168" s="1"/>
    </row>
    <row r="169" spans="2:15" x14ac:dyDescent="0.25">
      <c r="B169" s="166" t="s">
        <v>173</v>
      </c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"/>
    </row>
    <row r="170" spans="2:15" x14ac:dyDescent="0.25"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"/>
    </row>
    <row r="171" spans="2:15" ht="18.75" customHeight="1" x14ac:dyDescent="0.25">
      <c r="B171" s="82" t="s">
        <v>54</v>
      </c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1"/>
    </row>
    <row r="172" spans="2:15" x14ac:dyDescent="0.25">
      <c r="B172" s="41">
        <v>4</v>
      </c>
      <c r="C172" s="160" t="s">
        <v>179</v>
      </c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2"/>
      <c r="O172" s="1"/>
    </row>
    <row r="173" spans="2:15" x14ac:dyDescent="0.25">
      <c r="B173" s="163" t="s">
        <v>180</v>
      </c>
      <c r="C173" s="164"/>
      <c r="D173" s="164"/>
      <c r="E173" s="164"/>
      <c r="F173" s="164"/>
      <c r="G173" s="164"/>
      <c r="H173" s="164"/>
      <c r="I173" s="164"/>
      <c r="J173" s="164"/>
      <c r="K173" s="164"/>
      <c r="L173" s="165"/>
      <c r="M173" s="39" t="s">
        <v>12</v>
      </c>
      <c r="N173" s="39" t="s">
        <v>11</v>
      </c>
      <c r="O173" s="1"/>
    </row>
    <row r="174" spans="2:15" ht="14.25" customHeight="1" x14ac:dyDescent="0.25">
      <c r="B174" s="69">
        <f>M174+N174</f>
        <v>1</v>
      </c>
      <c r="C174" s="69"/>
      <c r="D174" s="73" t="s">
        <v>149</v>
      </c>
      <c r="E174" s="73"/>
      <c r="F174" s="73"/>
      <c r="G174" s="73"/>
      <c r="H174" s="73"/>
      <c r="I174" s="73"/>
      <c r="J174" s="73"/>
      <c r="K174" s="73"/>
      <c r="L174" s="73"/>
      <c r="M174" s="26">
        <v>0</v>
      </c>
      <c r="N174" s="26">
        <v>1</v>
      </c>
      <c r="O174" s="1"/>
    </row>
    <row r="175" spans="2:15" ht="15.75" customHeight="1" x14ac:dyDescent="0.25">
      <c r="B175" s="69">
        <f>M175+N175</f>
        <v>5</v>
      </c>
      <c r="C175" s="69"/>
      <c r="D175" s="73" t="s">
        <v>128</v>
      </c>
      <c r="E175" s="73"/>
      <c r="F175" s="73"/>
      <c r="G175" s="73"/>
      <c r="H175" s="73"/>
      <c r="I175" s="73"/>
      <c r="J175" s="73"/>
      <c r="K175" s="73"/>
      <c r="L175" s="73"/>
      <c r="M175" s="26">
        <v>2</v>
      </c>
      <c r="N175" s="26">
        <v>3</v>
      </c>
      <c r="O175" s="1"/>
    </row>
    <row r="176" spans="2:15" ht="15.75" customHeight="1" x14ac:dyDescent="0.25">
      <c r="B176" s="69">
        <v>4</v>
      </c>
      <c r="C176" s="69"/>
      <c r="D176" s="73" t="s">
        <v>129</v>
      </c>
      <c r="E176" s="73"/>
      <c r="F176" s="73"/>
      <c r="G176" s="73"/>
      <c r="H176" s="73"/>
      <c r="I176" s="73"/>
      <c r="J176" s="73"/>
      <c r="K176" s="73"/>
      <c r="L176" s="73"/>
      <c r="M176" s="26">
        <v>14</v>
      </c>
      <c r="N176" s="26">
        <v>5</v>
      </c>
      <c r="O176" s="1"/>
    </row>
    <row r="177" spans="2:15" ht="13.5" customHeight="1" x14ac:dyDescent="0.25">
      <c r="B177" s="22"/>
      <c r="C177" s="22"/>
      <c r="D177" s="23"/>
      <c r="E177" s="23"/>
      <c r="F177" s="23"/>
      <c r="G177" s="23"/>
      <c r="H177" s="23"/>
      <c r="I177" s="23"/>
      <c r="J177" s="23"/>
      <c r="K177" s="23"/>
      <c r="L177" s="23"/>
      <c r="M177" s="38"/>
      <c r="N177" s="38"/>
      <c r="O177" s="1"/>
    </row>
    <row r="178" spans="2:15" ht="23.25" customHeight="1" x14ac:dyDescent="0.25">
      <c r="B178" s="82" t="s">
        <v>205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40"/>
      <c r="O178" s="1"/>
    </row>
    <row r="179" spans="2:15" ht="15" customHeight="1" x14ac:dyDescent="0.25">
      <c r="B179" s="189">
        <v>164.42</v>
      </c>
      <c r="C179" s="189"/>
      <c r="D179" s="190" t="s">
        <v>197</v>
      </c>
      <c r="E179" s="190"/>
      <c r="F179" s="190"/>
      <c r="G179" s="190"/>
      <c r="H179" s="190"/>
      <c r="I179" s="190"/>
      <c r="J179" s="190"/>
      <c r="K179" s="190"/>
      <c r="L179" s="190"/>
      <c r="M179" s="190"/>
      <c r="N179" s="40"/>
      <c r="O179" s="40"/>
    </row>
    <row r="180" spans="2:15" ht="15" customHeight="1" x14ac:dyDescent="0.25">
      <c r="B180" s="188">
        <v>32</v>
      </c>
      <c r="C180" s="188"/>
      <c r="D180" s="188"/>
      <c r="E180" s="188"/>
      <c r="F180" s="188"/>
      <c r="G180" s="188"/>
      <c r="H180" s="191" t="s">
        <v>68</v>
      </c>
      <c r="I180" s="191"/>
      <c r="J180" s="191"/>
      <c r="K180" s="191"/>
      <c r="L180" s="191"/>
      <c r="M180" s="191"/>
      <c r="N180" s="40"/>
      <c r="O180" s="1"/>
    </row>
    <row r="181" spans="2:15" ht="15" customHeight="1" x14ac:dyDescent="0.25">
      <c r="B181" s="192">
        <v>43251</v>
      </c>
      <c r="C181" s="192"/>
      <c r="D181" s="192"/>
      <c r="E181" s="192"/>
      <c r="F181" s="192"/>
      <c r="G181" s="192"/>
      <c r="H181" s="191" t="s">
        <v>67</v>
      </c>
      <c r="I181" s="191"/>
      <c r="J181" s="191"/>
      <c r="K181" s="191"/>
      <c r="L181" s="191"/>
      <c r="M181" s="191"/>
      <c r="N181" s="40"/>
      <c r="O181" s="1"/>
    </row>
    <row r="182" spans="2:15" ht="15" customHeight="1" x14ac:dyDescent="0.25">
      <c r="B182" s="188">
        <v>132377</v>
      </c>
      <c r="C182" s="188"/>
      <c r="D182" s="188"/>
      <c r="E182" s="188"/>
      <c r="F182" s="188"/>
      <c r="G182" s="188"/>
      <c r="H182" s="191" t="s">
        <v>69</v>
      </c>
      <c r="I182" s="191"/>
      <c r="J182" s="191"/>
      <c r="K182" s="191"/>
      <c r="L182" s="191"/>
      <c r="M182" s="191"/>
      <c r="N182" s="40"/>
      <c r="O182" s="1"/>
    </row>
    <row r="183" spans="2:15" ht="15" customHeight="1" x14ac:dyDescent="0.25">
      <c r="B183" s="189">
        <v>17.649000000000001</v>
      </c>
      <c r="C183" s="189"/>
      <c r="D183" s="190" t="s">
        <v>198</v>
      </c>
      <c r="E183" s="190"/>
      <c r="F183" s="190"/>
      <c r="G183" s="190"/>
      <c r="H183" s="190"/>
      <c r="I183" s="190"/>
      <c r="J183" s="190"/>
      <c r="K183" s="190"/>
      <c r="L183" s="190"/>
      <c r="M183" s="190"/>
      <c r="N183" s="40"/>
      <c r="O183" s="1"/>
    </row>
    <row r="184" spans="2:15" ht="15" customHeight="1" x14ac:dyDescent="0.25">
      <c r="B184" s="193">
        <v>34437</v>
      </c>
      <c r="C184" s="193"/>
      <c r="D184" s="193"/>
      <c r="E184" s="193"/>
      <c r="F184" s="193"/>
      <c r="G184" s="193"/>
      <c r="H184" s="191" t="s">
        <v>70</v>
      </c>
      <c r="I184" s="191"/>
      <c r="J184" s="191"/>
      <c r="K184" s="191"/>
      <c r="L184" s="191"/>
      <c r="M184" s="191"/>
      <c r="N184" s="40"/>
      <c r="O184" s="1"/>
    </row>
    <row r="185" spans="2:15" ht="15" customHeight="1" x14ac:dyDescent="0.25">
      <c r="B185" s="188">
        <v>10.106</v>
      </c>
      <c r="C185" s="188"/>
      <c r="D185" s="188"/>
      <c r="E185" s="188"/>
      <c r="F185" s="188"/>
      <c r="G185" s="188"/>
      <c r="H185" s="191" t="s">
        <v>71</v>
      </c>
      <c r="I185" s="191"/>
      <c r="J185" s="191"/>
      <c r="K185" s="191"/>
      <c r="L185" s="191"/>
      <c r="M185" s="191"/>
      <c r="N185" s="40"/>
      <c r="O185" s="1"/>
    </row>
    <row r="186" spans="2:15" ht="15" customHeight="1" x14ac:dyDescent="0.25">
      <c r="B186" s="194">
        <v>7509</v>
      </c>
      <c r="C186" s="194"/>
      <c r="D186" s="194"/>
      <c r="E186" s="194"/>
      <c r="F186" s="194"/>
      <c r="G186" s="194"/>
      <c r="H186" s="191" t="s">
        <v>199</v>
      </c>
      <c r="I186" s="191"/>
      <c r="J186" s="191"/>
      <c r="K186" s="191"/>
      <c r="L186" s="191"/>
      <c r="M186" s="191"/>
      <c r="N186" s="40"/>
      <c r="O186" s="1"/>
    </row>
    <row r="187" spans="2:15" ht="15" customHeight="1" x14ac:dyDescent="0.25">
      <c r="B187" s="189">
        <v>27</v>
      </c>
      <c r="C187" s="189"/>
      <c r="D187" s="190" t="s">
        <v>200</v>
      </c>
      <c r="E187" s="190"/>
      <c r="F187" s="190"/>
      <c r="G187" s="190"/>
      <c r="H187" s="190"/>
      <c r="I187" s="190"/>
      <c r="J187" s="190"/>
      <c r="K187" s="190"/>
      <c r="L187" s="190"/>
      <c r="M187" s="190"/>
      <c r="N187" s="40"/>
      <c r="O187" s="1"/>
    </row>
    <row r="188" spans="2:15" ht="15" customHeight="1" x14ac:dyDescent="0.25">
      <c r="B188" s="194">
        <v>14000</v>
      </c>
      <c r="C188" s="194"/>
      <c r="D188" s="194"/>
      <c r="E188" s="194"/>
      <c r="F188" s="194"/>
      <c r="G188" s="194"/>
      <c r="H188" s="191" t="s">
        <v>70</v>
      </c>
      <c r="I188" s="191"/>
      <c r="J188" s="191"/>
      <c r="K188" s="191"/>
      <c r="L188" s="191"/>
      <c r="M188" s="191"/>
      <c r="N188" s="40"/>
      <c r="O188" s="1"/>
    </row>
    <row r="189" spans="2:15" ht="15" customHeight="1" x14ac:dyDescent="0.25">
      <c r="B189" s="188">
        <v>10</v>
      </c>
      <c r="C189" s="188"/>
      <c r="D189" s="188"/>
      <c r="E189" s="188"/>
      <c r="F189" s="188"/>
      <c r="G189" s="188"/>
      <c r="H189" s="191" t="s">
        <v>71</v>
      </c>
      <c r="I189" s="191"/>
      <c r="J189" s="191"/>
      <c r="K189" s="191"/>
      <c r="L189" s="191"/>
      <c r="M189" s="191"/>
      <c r="N189" s="40"/>
      <c r="O189" s="1"/>
    </row>
    <row r="190" spans="2:15" ht="15" customHeight="1" x14ac:dyDescent="0.25">
      <c r="B190" s="194">
        <v>3000</v>
      </c>
      <c r="C190" s="194"/>
      <c r="D190" s="194"/>
      <c r="E190" s="194"/>
      <c r="F190" s="194"/>
      <c r="G190" s="194"/>
      <c r="H190" s="191" t="s">
        <v>199</v>
      </c>
      <c r="I190" s="191"/>
      <c r="J190" s="191"/>
      <c r="K190" s="191"/>
      <c r="L190" s="191"/>
      <c r="M190" s="191"/>
      <c r="N190" s="40"/>
      <c r="O190" s="1"/>
    </row>
    <row r="191" spans="2:15" ht="15" customHeight="1" x14ac:dyDescent="0.25">
      <c r="B191" s="189">
        <v>30</v>
      </c>
      <c r="C191" s="189"/>
      <c r="D191" s="190" t="s">
        <v>73</v>
      </c>
      <c r="E191" s="190"/>
      <c r="F191" s="190"/>
      <c r="G191" s="190"/>
      <c r="H191" s="190"/>
      <c r="I191" s="190"/>
      <c r="J191" s="190"/>
      <c r="K191" s="190"/>
      <c r="L191" s="190"/>
      <c r="M191" s="190"/>
      <c r="N191" s="40"/>
      <c r="O191" s="1"/>
    </row>
    <row r="192" spans="2:15" ht="15" customHeight="1" x14ac:dyDescent="0.25">
      <c r="B192" s="188">
        <v>13</v>
      </c>
      <c r="C192" s="188"/>
      <c r="D192" s="188"/>
      <c r="E192" s="188"/>
      <c r="F192" s="188"/>
      <c r="G192" s="188"/>
      <c r="H192" s="191" t="s">
        <v>55</v>
      </c>
      <c r="I192" s="191"/>
      <c r="J192" s="191"/>
      <c r="K192" s="191"/>
      <c r="L192" s="191"/>
      <c r="M192" s="191"/>
      <c r="N192" s="40"/>
      <c r="O192" s="1"/>
    </row>
    <row r="193" spans="2:15" ht="15" customHeight="1" x14ac:dyDescent="0.25">
      <c r="B193" s="188">
        <v>14</v>
      </c>
      <c r="C193" s="188"/>
      <c r="D193" s="188"/>
      <c r="E193" s="188"/>
      <c r="F193" s="188"/>
      <c r="G193" s="188"/>
      <c r="H193" s="191" t="s">
        <v>56</v>
      </c>
      <c r="I193" s="191"/>
      <c r="J193" s="191"/>
      <c r="K193" s="191"/>
      <c r="L193" s="191"/>
      <c r="M193" s="191"/>
      <c r="N193" s="40"/>
      <c r="O193" s="1"/>
    </row>
    <row r="194" spans="2:15" ht="15" customHeight="1" x14ac:dyDescent="0.25">
      <c r="B194" s="188">
        <v>3</v>
      </c>
      <c r="C194" s="188"/>
      <c r="D194" s="188"/>
      <c r="E194" s="188"/>
      <c r="F194" s="188"/>
      <c r="G194" s="188"/>
      <c r="H194" s="191" t="s">
        <v>57</v>
      </c>
      <c r="I194" s="191"/>
      <c r="J194" s="191"/>
      <c r="K194" s="191"/>
      <c r="L194" s="191"/>
      <c r="M194" s="191"/>
      <c r="N194" s="40"/>
      <c r="O194" s="1"/>
    </row>
    <row r="195" spans="2:15" ht="15" customHeight="1" x14ac:dyDescent="0.25">
      <c r="B195" s="189">
        <v>162</v>
      </c>
      <c r="C195" s="189"/>
      <c r="D195" s="190" t="s">
        <v>132</v>
      </c>
      <c r="E195" s="190"/>
      <c r="F195" s="190"/>
      <c r="G195" s="190"/>
      <c r="H195" s="190"/>
      <c r="I195" s="190"/>
      <c r="J195" s="190"/>
      <c r="K195" s="190"/>
      <c r="L195" s="190"/>
      <c r="M195" s="190"/>
      <c r="N195" s="40"/>
      <c r="O195" s="1"/>
    </row>
    <row r="196" spans="2:15" ht="15" customHeight="1" x14ac:dyDescent="0.25">
      <c r="B196" s="188">
        <v>87</v>
      </c>
      <c r="C196" s="188"/>
      <c r="D196" s="188"/>
      <c r="E196" s="188"/>
      <c r="F196" s="188"/>
      <c r="G196" s="188"/>
      <c r="H196" s="191" t="s">
        <v>55</v>
      </c>
      <c r="I196" s="191"/>
      <c r="J196" s="191"/>
      <c r="K196" s="191"/>
      <c r="L196" s="191"/>
      <c r="M196" s="191"/>
      <c r="N196" s="40"/>
      <c r="O196" s="1"/>
    </row>
    <row r="197" spans="2:15" ht="15" customHeight="1" x14ac:dyDescent="0.25">
      <c r="B197" s="188">
        <v>51</v>
      </c>
      <c r="C197" s="188"/>
      <c r="D197" s="188"/>
      <c r="E197" s="188"/>
      <c r="F197" s="188"/>
      <c r="G197" s="188"/>
      <c r="H197" s="191" t="s">
        <v>56</v>
      </c>
      <c r="I197" s="191"/>
      <c r="J197" s="191"/>
      <c r="K197" s="191"/>
      <c r="L197" s="191"/>
      <c r="M197" s="191"/>
      <c r="N197" s="40"/>
      <c r="O197" s="1"/>
    </row>
    <row r="198" spans="2:15" ht="15" customHeight="1" x14ac:dyDescent="0.25">
      <c r="B198" s="188">
        <v>24</v>
      </c>
      <c r="C198" s="188"/>
      <c r="D198" s="188"/>
      <c r="E198" s="188"/>
      <c r="F198" s="188"/>
      <c r="G198" s="188"/>
      <c r="H198" s="191" t="s">
        <v>57</v>
      </c>
      <c r="I198" s="191"/>
      <c r="J198" s="191"/>
      <c r="K198" s="191"/>
      <c r="L198" s="191"/>
      <c r="M198" s="191"/>
      <c r="N198" s="40"/>
      <c r="O198" s="1"/>
    </row>
    <row r="199" spans="2:15" ht="15" customHeight="1" x14ac:dyDescent="0.25">
      <c r="B199" s="189">
        <v>162</v>
      </c>
      <c r="C199" s="189"/>
      <c r="D199" s="190" t="s">
        <v>133</v>
      </c>
      <c r="E199" s="190"/>
      <c r="F199" s="190"/>
      <c r="G199" s="190"/>
      <c r="H199" s="190"/>
      <c r="I199" s="190"/>
      <c r="J199" s="190"/>
      <c r="K199" s="190"/>
      <c r="L199" s="190"/>
      <c r="M199" s="190"/>
      <c r="N199" s="40"/>
      <c r="O199" s="1"/>
    </row>
    <row r="200" spans="2:15" ht="15" customHeight="1" x14ac:dyDescent="0.25">
      <c r="B200" s="194">
        <v>87</v>
      </c>
      <c r="C200" s="194"/>
      <c r="D200" s="194"/>
      <c r="E200" s="194"/>
      <c r="F200" s="194"/>
      <c r="G200" s="194"/>
      <c r="H200" s="191" t="s">
        <v>55</v>
      </c>
      <c r="I200" s="191"/>
      <c r="J200" s="191"/>
      <c r="K200" s="191"/>
      <c r="L200" s="191"/>
      <c r="M200" s="191"/>
      <c r="N200" s="40"/>
      <c r="O200" s="1"/>
    </row>
    <row r="201" spans="2:15" ht="15" customHeight="1" x14ac:dyDescent="0.25">
      <c r="B201" s="188">
        <v>51</v>
      </c>
      <c r="C201" s="188"/>
      <c r="D201" s="188"/>
      <c r="E201" s="188"/>
      <c r="F201" s="188"/>
      <c r="G201" s="188"/>
      <c r="H201" s="191" t="s">
        <v>56</v>
      </c>
      <c r="I201" s="191"/>
      <c r="J201" s="191"/>
      <c r="K201" s="191"/>
      <c r="L201" s="191"/>
      <c r="M201" s="191"/>
      <c r="N201" s="40"/>
      <c r="O201" s="1"/>
    </row>
    <row r="202" spans="2:15" ht="15" customHeight="1" x14ac:dyDescent="0.25">
      <c r="B202" s="194">
        <v>24</v>
      </c>
      <c r="C202" s="194"/>
      <c r="D202" s="194"/>
      <c r="E202" s="194"/>
      <c r="F202" s="194"/>
      <c r="G202" s="194"/>
      <c r="H202" s="191" t="s">
        <v>57</v>
      </c>
      <c r="I202" s="191"/>
      <c r="J202" s="191"/>
      <c r="K202" s="191"/>
      <c r="L202" s="191"/>
      <c r="M202" s="191"/>
      <c r="N202" s="40"/>
      <c r="O202" s="1"/>
    </row>
    <row r="203" spans="2:15" ht="15" customHeight="1" x14ac:dyDescent="0.25">
      <c r="B203" s="189">
        <v>18</v>
      </c>
      <c r="C203" s="189"/>
      <c r="D203" s="190" t="s">
        <v>201</v>
      </c>
      <c r="E203" s="190"/>
      <c r="F203" s="190"/>
      <c r="G203" s="190"/>
      <c r="H203" s="190"/>
      <c r="I203" s="190"/>
      <c r="J203" s="190"/>
      <c r="K203" s="190"/>
      <c r="L203" s="190"/>
      <c r="M203" s="190"/>
      <c r="N203" s="40"/>
      <c r="O203" s="1"/>
    </row>
    <row r="204" spans="2:15" ht="15" customHeight="1" x14ac:dyDescent="0.25">
      <c r="B204" s="194">
        <v>15</v>
      </c>
      <c r="C204" s="194"/>
      <c r="D204" s="194"/>
      <c r="E204" s="194"/>
      <c r="F204" s="194"/>
      <c r="G204" s="194"/>
      <c r="H204" s="191" t="s">
        <v>55</v>
      </c>
      <c r="I204" s="191"/>
      <c r="J204" s="191"/>
      <c r="K204" s="191"/>
      <c r="L204" s="191"/>
      <c r="M204" s="191"/>
      <c r="N204" s="40"/>
      <c r="O204" s="1"/>
    </row>
    <row r="205" spans="2:15" ht="15" customHeight="1" x14ac:dyDescent="0.25">
      <c r="B205" s="188">
        <v>3</v>
      </c>
      <c r="C205" s="188"/>
      <c r="D205" s="188"/>
      <c r="E205" s="188"/>
      <c r="F205" s="188"/>
      <c r="G205" s="188"/>
      <c r="H205" s="191" t="s">
        <v>56</v>
      </c>
      <c r="I205" s="191"/>
      <c r="J205" s="191"/>
      <c r="K205" s="191"/>
      <c r="L205" s="191"/>
      <c r="M205" s="191"/>
      <c r="N205" s="40"/>
      <c r="O205" s="1"/>
    </row>
    <row r="206" spans="2:15" ht="15" customHeight="1" x14ac:dyDescent="0.25">
      <c r="B206" s="194">
        <v>0</v>
      </c>
      <c r="C206" s="194"/>
      <c r="D206" s="194"/>
      <c r="E206" s="194"/>
      <c r="F206" s="194"/>
      <c r="G206" s="194"/>
      <c r="H206" s="191" t="s">
        <v>57</v>
      </c>
      <c r="I206" s="191"/>
      <c r="J206" s="191"/>
      <c r="K206" s="191"/>
      <c r="L206" s="191"/>
      <c r="M206" s="191"/>
      <c r="N206" s="40"/>
      <c r="O206" s="1"/>
    </row>
    <row r="207" spans="2:15" ht="15" customHeight="1" x14ac:dyDescent="0.25">
      <c r="B207" s="189">
        <v>117</v>
      </c>
      <c r="C207" s="189"/>
      <c r="D207" s="190" t="s">
        <v>202</v>
      </c>
      <c r="E207" s="190"/>
      <c r="F207" s="190"/>
      <c r="G207" s="190"/>
      <c r="H207" s="190"/>
      <c r="I207" s="190"/>
      <c r="J207" s="190"/>
      <c r="K207" s="190"/>
      <c r="L207" s="190"/>
      <c r="M207" s="190"/>
      <c r="N207" s="40"/>
      <c r="O207" s="1"/>
    </row>
    <row r="208" spans="2:15" ht="15" customHeight="1" x14ac:dyDescent="0.25">
      <c r="B208" s="194">
        <v>58</v>
      </c>
      <c r="C208" s="194"/>
      <c r="D208" s="194"/>
      <c r="E208" s="194"/>
      <c r="F208" s="194"/>
      <c r="G208" s="194"/>
      <c r="H208" s="191" t="s">
        <v>55</v>
      </c>
      <c r="I208" s="191"/>
      <c r="J208" s="191"/>
      <c r="K208" s="191"/>
      <c r="L208" s="191"/>
      <c r="M208" s="191"/>
      <c r="N208" s="40"/>
      <c r="O208" s="1"/>
    </row>
    <row r="209" spans="2:15" ht="15" customHeight="1" x14ac:dyDescent="0.25">
      <c r="B209" s="188">
        <v>57</v>
      </c>
      <c r="C209" s="188"/>
      <c r="D209" s="188"/>
      <c r="E209" s="188"/>
      <c r="F209" s="188"/>
      <c r="G209" s="188"/>
      <c r="H209" s="191" t="s">
        <v>56</v>
      </c>
      <c r="I209" s="191"/>
      <c r="J209" s="191"/>
      <c r="K209" s="191"/>
      <c r="L209" s="191"/>
      <c r="M209" s="191"/>
      <c r="N209" s="40"/>
      <c r="O209" s="1"/>
    </row>
    <row r="210" spans="2:15" ht="15" customHeight="1" x14ac:dyDescent="0.25">
      <c r="B210" s="194">
        <v>2</v>
      </c>
      <c r="C210" s="194"/>
      <c r="D210" s="194"/>
      <c r="E210" s="194"/>
      <c r="F210" s="194"/>
      <c r="G210" s="194"/>
      <c r="H210" s="191" t="s">
        <v>57</v>
      </c>
      <c r="I210" s="191"/>
      <c r="J210" s="191"/>
      <c r="K210" s="191"/>
      <c r="L210" s="191"/>
      <c r="M210" s="191"/>
      <c r="N210" s="40"/>
      <c r="O210" s="1"/>
    </row>
    <row r="211" spans="2:15" ht="15" customHeight="1" x14ac:dyDescent="0.25">
      <c r="B211" s="189">
        <v>55</v>
      </c>
      <c r="C211" s="189"/>
      <c r="D211" s="190" t="s">
        <v>58</v>
      </c>
      <c r="E211" s="190"/>
      <c r="F211" s="190"/>
      <c r="G211" s="190"/>
      <c r="H211" s="190"/>
      <c r="I211" s="190"/>
      <c r="J211" s="190"/>
      <c r="K211" s="190"/>
      <c r="L211" s="190"/>
      <c r="M211" s="190"/>
      <c r="N211" s="40"/>
      <c r="O211" s="1"/>
    </row>
    <row r="212" spans="2:15" ht="15" customHeight="1" x14ac:dyDescent="0.25">
      <c r="B212" s="188">
        <v>31</v>
      </c>
      <c r="C212" s="188"/>
      <c r="D212" s="188"/>
      <c r="E212" s="188"/>
      <c r="F212" s="188"/>
      <c r="G212" s="188"/>
      <c r="H212" s="191" t="s">
        <v>55</v>
      </c>
      <c r="I212" s="191"/>
      <c r="J212" s="191"/>
      <c r="K212" s="191"/>
      <c r="L212" s="191"/>
      <c r="M212" s="191"/>
      <c r="N212" s="40"/>
      <c r="O212" s="1"/>
    </row>
    <row r="213" spans="2:15" ht="15" customHeight="1" x14ac:dyDescent="0.25">
      <c r="B213" s="188">
        <v>22</v>
      </c>
      <c r="C213" s="188"/>
      <c r="D213" s="188"/>
      <c r="E213" s="188"/>
      <c r="F213" s="188"/>
      <c r="G213" s="188"/>
      <c r="H213" s="191" t="s">
        <v>56</v>
      </c>
      <c r="I213" s="191"/>
      <c r="J213" s="191"/>
      <c r="K213" s="191"/>
      <c r="L213" s="191"/>
      <c r="M213" s="191"/>
      <c r="N213" s="40"/>
      <c r="O213" s="1"/>
    </row>
    <row r="214" spans="2:15" ht="15" customHeight="1" x14ac:dyDescent="0.25">
      <c r="B214" s="188">
        <v>2</v>
      </c>
      <c r="C214" s="188"/>
      <c r="D214" s="188"/>
      <c r="E214" s="188"/>
      <c r="F214" s="188"/>
      <c r="G214" s="188"/>
      <c r="H214" s="191" t="s">
        <v>57</v>
      </c>
      <c r="I214" s="191"/>
      <c r="J214" s="191"/>
      <c r="K214" s="191"/>
      <c r="L214" s="191"/>
      <c r="M214" s="191"/>
      <c r="N214" s="40"/>
      <c r="O214" s="1"/>
    </row>
    <row r="215" spans="2:15" ht="15" customHeight="1" x14ac:dyDescent="0.25">
      <c r="B215" s="189">
        <v>120</v>
      </c>
      <c r="C215" s="189"/>
      <c r="D215" s="190" t="s">
        <v>59</v>
      </c>
      <c r="E215" s="190"/>
      <c r="F215" s="190"/>
      <c r="G215" s="190"/>
      <c r="H215" s="190"/>
      <c r="I215" s="190"/>
      <c r="J215" s="190"/>
      <c r="K215" s="190"/>
      <c r="L215" s="190"/>
      <c r="M215" s="190"/>
      <c r="N215" s="40"/>
      <c r="O215" s="1"/>
    </row>
    <row r="216" spans="2:15" ht="15" customHeight="1" x14ac:dyDescent="0.25">
      <c r="B216" s="188">
        <v>86</v>
      </c>
      <c r="C216" s="188"/>
      <c r="D216" s="188"/>
      <c r="E216" s="188"/>
      <c r="F216" s="188"/>
      <c r="G216" s="188"/>
      <c r="H216" s="191" t="s">
        <v>55</v>
      </c>
      <c r="I216" s="191"/>
      <c r="J216" s="191"/>
      <c r="K216" s="191"/>
      <c r="L216" s="191"/>
      <c r="M216" s="191"/>
      <c r="N216" s="40"/>
      <c r="O216" s="1"/>
    </row>
    <row r="217" spans="2:15" ht="15" customHeight="1" x14ac:dyDescent="0.25">
      <c r="B217" s="188">
        <v>29</v>
      </c>
      <c r="C217" s="188"/>
      <c r="D217" s="188"/>
      <c r="E217" s="188"/>
      <c r="F217" s="188"/>
      <c r="G217" s="188"/>
      <c r="H217" s="191" t="s">
        <v>56</v>
      </c>
      <c r="I217" s="191"/>
      <c r="J217" s="191"/>
      <c r="K217" s="191"/>
      <c r="L217" s="191"/>
      <c r="M217" s="191"/>
      <c r="N217" s="40"/>
      <c r="O217" s="1"/>
    </row>
    <row r="218" spans="2:15" ht="15" customHeight="1" x14ac:dyDescent="0.25">
      <c r="B218" s="188">
        <v>5</v>
      </c>
      <c r="C218" s="188"/>
      <c r="D218" s="188"/>
      <c r="E218" s="188"/>
      <c r="F218" s="188"/>
      <c r="G218" s="188"/>
      <c r="H218" s="191" t="s">
        <v>57</v>
      </c>
      <c r="I218" s="191"/>
      <c r="J218" s="191"/>
      <c r="K218" s="191"/>
      <c r="L218" s="191"/>
      <c r="M218" s="191"/>
      <c r="N218" s="40"/>
      <c r="O218" s="1"/>
    </row>
    <row r="219" spans="2:15" ht="15" customHeight="1" x14ac:dyDescent="0.25">
      <c r="B219" s="189">
        <v>7</v>
      </c>
      <c r="C219" s="189"/>
      <c r="D219" s="190" t="s">
        <v>203</v>
      </c>
      <c r="E219" s="190"/>
      <c r="F219" s="190"/>
      <c r="G219" s="190"/>
      <c r="H219" s="190"/>
      <c r="I219" s="190"/>
      <c r="J219" s="190"/>
      <c r="K219" s="190"/>
      <c r="L219" s="190"/>
      <c r="M219" s="190"/>
      <c r="N219" s="40"/>
      <c r="O219" s="1"/>
    </row>
    <row r="220" spans="2:15" ht="30" customHeight="1" x14ac:dyDescent="0.25">
      <c r="B220" s="188">
        <v>4</v>
      </c>
      <c r="C220" s="188"/>
      <c r="D220" s="188"/>
      <c r="E220" s="188"/>
      <c r="F220" s="188"/>
      <c r="G220" s="188"/>
      <c r="H220" s="191" t="s">
        <v>204</v>
      </c>
      <c r="I220" s="191"/>
      <c r="J220" s="191"/>
      <c r="K220" s="191"/>
      <c r="L220" s="191"/>
      <c r="M220" s="191"/>
      <c r="N220" s="40"/>
      <c r="O220" s="1"/>
    </row>
    <row r="221" spans="2:15" ht="30" customHeight="1" x14ac:dyDescent="0.25">
      <c r="B221" s="188">
        <v>2</v>
      </c>
      <c r="C221" s="188"/>
      <c r="D221" s="188"/>
      <c r="E221" s="188"/>
      <c r="F221" s="188"/>
      <c r="G221" s="188"/>
      <c r="H221" s="191" t="s">
        <v>206</v>
      </c>
      <c r="I221" s="191"/>
      <c r="J221" s="191"/>
      <c r="K221" s="191"/>
      <c r="L221" s="191"/>
      <c r="M221" s="191"/>
      <c r="N221" s="40"/>
      <c r="O221" s="1"/>
    </row>
    <row r="222" spans="2:15" ht="15" customHeight="1" x14ac:dyDescent="0.25">
      <c r="B222" s="188">
        <v>1</v>
      </c>
      <c r="C222" s="188"/>
      <c r="D222" s="188"/>
      <c r="E222" s="188"/>
      <c r="F222" s="188"/>
      <c r="G222" s="188"/>
      <c r="H222" s="191" t="s">
        <v>207</v>
      </c>
      <c r="I222" s="191"/>
      <c r="J222" s="191"/>
      <c r="K222" s="191"/>
      <c r="L222" s="191"/>
      <c r="M222" s="191"/>
      <c r="N222" s="40"/>
      <c r="O222" s="1"/>
    </row>
    <row r="223" spans="2:15" ht="15" customHeight="1" x14ac:dyDescent="0.25">
      <c r="B223" s="189">
        <v>4</v>
      </c>
      <c r="C223" s="189"/>
      <c r="D223" s="190" t="s">
        <v>60</v>
      </c>
      <c r="E223" s="190"/>
      <c r="F223" s="190"/>
      <c r="G223" s="190"/>
      <c r="H223" s="190"/>
      <c r="I223" s="190"/>
      <c r="J223" s="190"/>
      <c r="K223" s="190"/>
      <c r="L223" s="190"/>
      <c r="M223" s="190"/>
      <c r="N223" s="40"/>
      <c r="O223" s="1"/>
    </row>
    <row r="224" spans="2:15" ht="15" customHeight="1" x14ac:dyDescent="0.25">
      <c r="B224" s="188">
        <v>1</v>
      </c>
      <c r="C224" s="188"/>
      <c r="D224" s="188"/>
      <c r="E224" s="188"/>
      <c r="F224" s="188"/>
      <c r="G224" s="188"/>
      <c r="H224" s="191" t="s">
        <v>208</v>
      </c>
      <c r="I224" s="191"/>
      <c r="J224" s="191"/>
      <c r="K224" s="191"/>
      <c r="L224" s="191"/>
      <c r="M224" s="191"/>
      <c r="N224" s="40"/>
      <c r="O224" s="1"/>
    </row>
    <row r="225" spans="2:15" ht="15" customHeight="1" x14ac:dyDescent="0.25">
      <c r="B225" s="188">
        <v>2</v>
      </c>
      <c r="C225" s="188"/>
      <c r="D225" s="188"/>
      <c r="E225" s="188"/>
      <c r="F225" s="188"/>
      <c r="G225" s="188"/>
      <c r="H225" s="191" t="s">
        <v>209</v>
      </c>
      <c r="I225" s="191"/>
      <c r="J225" s="191"/>
      <c r="K225" s="191"/>
      <c r="L225" s="191"/>
      <c r="M225" s="191"/>
      <c r="N225" s="40"/>
      <c r="O225" s="1"/>
    </row>
    <row r="226" spans="2:15" ht="15" customHeight="1" x14ac:dyDescent="0.25">
      <c r="B226" s="188">
        <v>1</v>
      </c>
      <c r="C226" s="188"/>
      <c r="D226" s="188"/>
      <c r="E226" s="188"/>
      <c r="F226" s="188"/>
      <c r="G226" s="188"/>
      <c r="H226" s="191" t="s">
        <v>210</v>
      </c>
      <c r="I226" s="191"/>
      <c r="J226" s="191"/>
      <c r="K226" s="191"/>
      <c r="L226" s="191"/>
      <c r="M226" s="191"/>
      <c r="N226" s="40"/>
      <c r="O226" s="1"/>
    </row>
    <row r="227" spans="2:15" ht="15" customHeight="1" x14ac:dyDescent="0.25">
      <c r="B227" s="189">
        <v>1</v>
      </c>
      <c r="C227" s="189"/>
      <c r="D227" s="190" t="s">
        <v>61</v>
      </c>
      <c r="E227" s="190"/>
      <c r="F227" s="190"/>
      <c r="G227" s="190"/>
      <c r="H227" s="190"/>
      <c r="I227" s="190"/>
      <c r="J227" s="190"/>
      <c r="K227" s="190"/>
      <c r="L227" s="190"/>
      <c r="M227" s="190"/>
      <c r="N227" s="40"/>
      <c r="O227" s="1"/>
    </row>
    <row r="228" spans="2:15" ht="15" customHeight="1" x14ac:dyDescent="0.25">
      <c r="B228" s="188">
        <v>1</v>
      </c>
      <c r="C228" s="188"/>
      <c r="D228" s="188"/>
      <c r="E228" s="188"/>
      <c r="F228" s="188"/>
      <c r="G228" s="188"/>
      <c r="H228" s="191" t="s">
        <v>55</v>
      </c>
      <c r="I228" s="191"/>
      <c r="J228" s="191"/>
      <c r="K228" s="191"/>
      <c r="L228" s="191"/>
      <c r="M228" s="191"/>
      <c r="N228" s="40"/>
      <c r="O228" s="1"/>
    </row>
    <row r="229" spans="2:15" ht="15" customHeight="1" x14ac:dyDescent="0.25">
      <c r="B229" s="188">
        <v>0</v>
      </c>
      <c r="C229" s="188"/>
      <c r="D229" s="188"/>
      <c r="E229" s="188"/>
      <c r="F229" s="188"/>
      <c r="G229" s="188"/>
      <c r="H229" s="191" t="s">
        <v>56</v>
      </c>
      <c r="I229" s="191"/>
      <c r="J229" s="191"/>
      <c r="K229" s="191"/>
      <c r="L229" s="191"/>
      <c r="M229" s="191"/>
      <c r="N229" s="40"/>
      <c r="O229" s="1"/>
    </row>
    <row r="230" spans="2:15" ht="15" customHeight="1" x14ac:dyDescent="0.25">
      <c r="B230" s="188">
        <v>0</v>
      </c>
      <c r="C230" s="188"/>
      <c r="D230" s="188"/>
      <c r="E230" s="188"/>
      <c r="F230" s="188"/>
      <c r="G230" s="188"/>
      <c r="H230" s="191" t="s">
        <v>57</v>
      </c>
      <c r="I230" s="191"/>
      <c r="J230" s="191"/>
      <c r="K230" s="191"/>
      <c r="L230" s="191"/>
      <c r="M230" s="191"/>
      <c r="N230" s="40"/>
      <c r="O230" s="1"/>
    </row>
    <row r="231" spans="2:15" ht="15" customHeight="1" x14ac:dyDescent="0.25">
      <c r="B231" s="189">
        <v>83</v>
      </c>
      <c r="C231" s="189"/>
      <c r="D231" s="190" t="s">
        <v>62</v>
      </c>
      <c r="E231" s="190"/>
      <c r="F231" s="190"/>
      <c r="G231" s="190"/>
      <c r="H231" s="190"/>
      <c r="I231" s="190"/>
      <c r="J231" s="190"/>
      <c r="K231" s="190"/>
      <c r="L231" s="190"/>
      <c r="M231" s="190"/>
      <c r="N231" s="40"/>
      <c r="O231" s="1"/>
    </row>
    <row r="232" spans="2:15" ht="15" customHeight="1" x14ac:dyDescent="0.25">
      <c r="B232" s="188">
        <v>34</v>
      </c>
      <c r="C232" s="188"/>
      <c r="D232" s="188"/>
      <c r="E232" s="188"/>
      <c r="F232" s="188"/>
      <c r="G232" s="188"/>
      <c r="H232" s="191" t="s">
        <v>55</v>
      </c>
      <c r="I232" s="191"/>
      <c r="J232" s="191"/>
      <c r="K232" s="191"/>
      <c r="L232" s="191"/>
      <c r="M232" s="191"/>
      <c r="N232" s="40"/>
      <c r="O232" s="1"/>
    </row>
    <row r="233" spans="2:15" ht="15" customHeight="1" x14ac:dyDescent="0.25">
      <c r="B233" s="188">
        <v>17</v>
      </c>
      <c r="C233" s="188"/>
      <c r="D233" s="188"/>
      <c r="E233" s="188"/>
      <c r="F233" s="188"/>
      <c r="G233" s="188"/>
      <c r="H233" s="191" t="s">
        <v>56</v>
      </c>
      <c r="I233" s="191"/>
      <c r="J233" s="191"/>
      <c r="K233" s="191"/>
      <c r="L233" s="191"/>
      <c r="M233" s="191"/>
      <c r="N233" s="40"/>
      <c r="O233" s="1"/>
    </row>
    <row r="234" spans="2:15" ht="15" customHeight="1" x14ac:dyDescent="0.25">
      <c r="B234" s="188">
        <v>8</v>
      </c>
      <c r="C234" s="188"/>
      <c r="D234" s="188"/>
      <c r="E234" s="188"/>
      <c r="F234" s="188"/>
      <c r="G234" s="188"/>
      <c r="H234" s="191" t="s">
        <v>63</v>
      </c>
      <c r="I234" s="191"/>
      <c r="J234" s="191"/>
      <c r="K234" s="191"/>
      <c r="L234" s="191"/>
      <c r="M234" s="191"/>
      <c r="N234" s="40"/>
      <c r="O234" s="1"/>
    </row>
    <row r="235" spans="2:15" ht="15" customHeight="1" x14ac:dyDescent="0.25">
      <c r="B235" s="188">
        <v>24</v>
      </c>
      <c r="C235" s="188"/>
      <c r="D235" s="188"/>
      <c r="E235" s="188"/>
      <c r="F235" s="188"/>
      <c r="G235" s="188"/>
      <c r="H235" s="191" t="s">
        <v>64</v>
      </c>
      <c r="I235" s="191"/>
      <c r="J235" s="191"/>
      <c r="K235" s="191"/>
      <c r="L235" s="191"/>
      <c r="M235" s="191"/>
      <c r="N235" s="40"/>
      <c r="O235" s="1"/>
    </row>
    <row r="236" spans="2:15" ht="15" customHeight="1" x14ac:dyDescent="0.25">
      <c r="B236" s="189">
        <v>2</v>
      </c>
      <c r="C236" s="189"/>
      <c r="D236" s="190" t="s">
        <v>72</v>
      </c>
      <c r="E236" s="190"/>
      <c r="F236" s="190"/>
      <c r="G236" s="190"/>
      <c r="H236" s="190"/>
      <c r="I236" s="190"/>
      <c r="J236" s="190"/>
      <c r="K236" s="190"/>
      <c r="L236" s="190"/>
      <c r="M236" s="190"/>
      <c r="N236" s="40"/>
      <c r="O236" s="1"/>
    </row>
    <row r="237" spans="2:15" ht="15" customHeight="1" x14ac:dyDescent="0.25">
      <c r="B237" s="188">
        <v>1</v>
      </c>
      <c r="C237" s="188"/>
      <c r="D237" s="188"/>
      <c r="E237" s="188"/>
      <c r="F237" s="188"/>
      <c r="G237" s="188"/>
      <c r="H237" s="191" t="s">
        <v>55</v>
      </c>
      <c r="I237" s="191"/>
      <c r="J237" s="191"/>
      <c r="K237" s="191"/>
      <c r="L237" s="191"/>
      <c r="M237" s="191"/>
      <c r="N237" s="40"/>
      <c r="O237" s="1"/>
    </row>
    <row r="238" spans="2:15" ht="15" customHeight="1" x14ac:dyDescent="0.25">
      <c r="B238" s="188">
        <v>1</v>
      </c>
      <c r="C238" s="188"/>
      <c r="D238" s="188"/>
      <c r="E238" s="188"/>
      <c r="F238" s="188"/>
      <c r="G238" s="188"/>
      <c r="H238" s="191" t="s">
        <v>56</v>
      </c>
      <c r="I238" s="191"/>
      <c r="J238" s="191"/>
      <c r="K238" s="191"/>
      <c r="L238" s="191"/>
      <c r="M238" s="191"/>
      <c r="N238" s="40"/>
      <c r="O238" s="1"/>
    </row>
    <row r="239" spans="2:15" ht="15" customHeight="1" x14ac:dyDescent="0.25">
      <c r="B239" s="22"/>
      <c r="C239" s="22"/>
      <c r="D239" s="22"/>
      <c r="E239" s="22"/>
      <c r="F239" s="22"/>
      <c r="G239" s="22"/>
      <c r="H239" s="23"/>
      <c r="I239" s="23"/>
      <c r="J239" s="23"/>
      <c r="K239" s="23"/>
      <c r="L239" s="23"/>
      <c r="M239" s="23"/>
      <c r="N239" s="23"/>
      <c r="O239" s="1"/>
    </row>
    <row r="240" spans="2:15" ht="15" customHeight="1" x14ac:dyDescent="0.25">
      <c r="B240" s="78">
        <f>B241+B244+B247</f>
        <v>41675</v>
      </c>
      <c r="C240" s="78"/>
      <c r="D240" s="140" t="s">
        <v>144</v>
      </c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"/>
    </row>
    <row r="241" spans="2:15" ht="15" customHeight="1" x14ac:dyDescent="0.25">
      <c r="B241" s="141">
        <f>H242+H243</f>
        <v>28044</v>
      </c>
      <c r="C241" s="141"/>
      <c r="D241" s="141"/>
      <c r="E241" s="141"/>
      <c r="F241" s="141"/>
      <c r="G241" s="141"/>
      <c r="H241" s="129" t="s">
        <v>139</v>
      </c>
      <c r="I241" s="129"/>
      <c r="J241" s="129"/>
      <c r="K241" s="129"/>
      <c r="L241" s="129"/>
      <c r="M241" s="129"/>
      <c r="N241" s="129"/>
      <c r="O241" s="1"/>
    </row>
    <row r="242" spans="2:15" x14ac:dyDescent="0.25">
      <c r="B242" s="32"/>
      <c r="C242" s="33"/>
      <c r="D242" s="33"/>
      <c r="E242" s="33"/>
      <c r="F242" s="33"/>
      <c r="G242" s="33"/>
      <c r="H242" s="151">
        <v>27670</v>
      </c>
      <c r="I242" s="152"/>
      <c r="J242" s="153"/>
      <c r="K242" s="34"/>
      <c r="L242" s="154" t="s">
        <v>138</v>
      </c>
      <c r="M242" s="155"/>
      <c r="N242" s="156"/>
      <c r="O242" s="1"/>
    </row>
    <row r="243" spans="2:15" ht="15" customHeight="1" x14ac:dyDescent="0.25">
      <c r="B243" s="148"/>
      <c r="C243" s="149"/>
      <c r="D243" s="149"/>
      <c r="E243" s="149"/>
      <c r="F243" s="149"/>
      <c r="G243" s="149"/>
      <c r="H243" s="159">
        <v>374</v>
      </c>
      <c r="I243" s="157"/>
      <c r="J243" s="158"/>
      <c r="K243" s="24"/>
      <c r="L243" s="154" t="s">
        <v>147</v>
      </c>
      <c r="M243" s="155"/>
      <c r="N243" s="156"/>
      <c r="O243" s="1"/>
    </row>
    <row r="244" spans="2:15" x14ac:dyDescent="0.25">
      <c r="B244" s="141">
        <f>H245+H246</f>
        <v>13591</v>
      </c>
      <c r="C244" s="141"/>
      <c r="D244" s="141"/>
      <c r="E244" s="141"/>
      <c r="F244" s="141"/>
      <c r="G244" s="141"/>
      <c r="H244" s="129" t="s">
        <v>140</v>
      </c>
      <c r="I244" s="129"/>
      <c r="J244" s="129"/>
      <c r="K244" s="129"/>
      <c r="L244" s="129"/>
      <c r="M244" s="129"/>
      <c r="N244" s="129"/>
      <c r="O244" s="1"/>
    </row>
    <row r="245" spans="2:15" ht="15" customHeight="1" x14ac:dyDescent="0.25">
      <c r="B245" s="148"/>
      <c r="C245" s="149"/>
      <c r="D245" s="149"/>
      <c r="E245" s="149"/>
      <c r="F245" s="149"/>
      <c r="G245" s="150"/>
      <c r="H245" s="151">
        <v>13558</v>
      </c>
      <c r="I245" s="152"/>
      <c r="J245" s="153"/>
      <c r="K245" s="34"/>
      <c r="L245" s="154" t="s">
        <v>138</v>
      </c>
      <c r="M245" s="155"/>
      <c r="N245" s="156"/>
      <c r="O245" s="1"/>
    </row>
    <row r="246" spans="2:15" x14ac:dyDescent="0.25">
      <c r="B246" s="148"/>
      <c r="C246" s="149"/>
      <c r="D246" s="149"/>
      <c r="E246" s="149"/>
      <c r="F246" s="149"/>
      <c r="G246" s="150"/>
      <c r="H246" s="157">
        <v>33</v>
      </c>
      <c r="I246" s="157"/>
      <c r="J246" s="158"/>
      <c r="K246" s="24"/>
      <c r="L246" s="154" t="s">
        <v>147</v>
      </c>
      <c r="M246" s="155"/>
      <c r="N246" s="156"/>
      <c r="O246" s="1"/>
    </row>
    <row r="247" spans="2:15" ht="15" customHeight="1" x14ac:dyDescent="0.25">
      <c r="B247" s="141">
        <f>H248+H249</f>
        <v>40</v>
      </c>
      <c r="C247" s="141"/>
      <c r="D247" s="141"/>
      <c r="E247" s="141"/>
      <c r="F247" s="141"/>
      <c r="G247" s="141"/>
      <c r="H247" s="129" t="s">
        <v>141</v>
      </c>
      <c r="I247" s="129"/>
      <c r="J247" s="129"/>
      <c r="K247" s="129"/>
      <c r="L247" s="129"/>
      <c r="M247" s="129"/>
      <c r="N247" s="129"/>
      <c r="O247" s="1"/>
    </row>
    <row r="248" spans="2:15" ht="15" customHeight="1" x14ac:dyDescent="0.25">
      <c r="B248" s="148"/>
      <c r="C248" s="149"/>
      <c r="D248" s="149"/>
      <c r="E248" s="149"/>
      <c r="F248" s="149"/>
      <c r="G248" s="150"/>
      <c r="H248" s="151">
        <v>40</v>
      </c>
      <c r="I248" s="152"/>
      <c r="J248" s="153"/>
      <c r="K248" s="34"/>
      <c r="L248" s="154" t="s">
        <v>138</v>
      </c>
      <c r="M248" s="155"/>
      <c r="N248" s="156"/>
      <c r="O248" s="1"/>
    </row>
    <row r="249" spans="2:15" ht="15" customHeight="1" x14ac:dyDescent="0.25">
      <c r="B249" s="148"/>
      <c r="C249" s="149"/>
      <c r="D249" s="149"/>
      <c r="E249" s="149"/>
      <c r="F249" s="149"/>
      <c r="G249" s="150"/>
      <c r="H249" s="157">
        <v>0</v>
      </c>
      <c r="I249" s="157"/>
      <c r="J249" s="158"/>
      <c r="K249" s="24"/>
      <c r="L249" s="154" t="s">
        <v>147</v>
      </c>
      <c r="M249" s="155"/>
      <c r="N249" s="156"/>
      <c r="O249" s="1"/>
    </row>
    <row r="250" spans="2:15" ht="15" customHeight="1" x14ac:dyDescent="0.25">
      <c r="B250" s="78">
        <f>B251+B252+B253</f>
        <v>2</v>
      </c>
      <c r="C250" s="78"/>
      <c r="D250" s="140" t="s">
        <v>65</v>
      </c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"/>
    </row>
    <row r="251" spans="2:15" ht="15" customHeight="1" x14ac:dyDescent="0.25">
      <c r="B251" s="69">
        <v>1</v>
      </c>
      <c r="C251" s="69"/>
      <c r="D251" s="69"/>
      <c r="E251" s="69"/>
      <c r="F251" s="69"/>
      <c r="G251" s="69"/>
      <c r="H251" s="73" t="s">
        <v>55</v>
      </c>
      <c r="I251" s="73"/>
      <c r="J251" s="73"/>
      <c r="K251" s="73"/>
      <c r="L251" s="73"/>
      <c r="M251" s="73"/>
      <c r="N251" s="73"/>
      <c r="O251" s="1"/>
    </row>
    <row r="252" spans="2:15" ht="15" customHeight="1" x14ac:dyDescent="0.25">
      <c r="B252" s="69">
        <v>1</v>
      </c>
      <c r="C252" s="69"/>
      <c r="D252" s="69"/>
      <c r="E252" s="69"/>
      <c r="F252" s="69"/>
      <c r="G252" s="69"/>
      <c r="H252" s="73" t="s">
        <v>56</v>
      </c>
      <c r="I252" s="73"/>
      <c r="J252" s="73"/>
      <c r="K252" s="73"/>
      <c r="L252" s="73"/>
      <c r="M252" s="73"/>
      <c r="N252" s="73"/>
      <c r="O252" s="1"/>
    </row>
    <row r="253" spans="2:15" ht="15" customHeight="1" x14ac:dyDescent="0.25">
      <c r="B253" s="69">
        <v>0</v>
      </c>
      <c r="C253" s="69"/>
      <c r="D253" s="69"/>
      <c r="E253" s="69"/>
      <c r="F253" s="69"/>
      <c r="G253" s="69"/>
      <c r="H253" s="73" t="s">
        <v>57</v>
      </c>
      <c r="I253" s="73"/>
      <c r="J253" s="73"/>
      <c r="K253" s="73"/>
      <c r="L253" s="73"/>
      <c r="M253" s="73"/>
      <c r="N253" s="73"/>
      <c r="O253" s="1"/>
    </row>
    <row r="254" spans="2:15" ht="15" customHeight="1" x14ac:dyDescent="0.25">
      <c r="B254" s="78">
        <f>B255+B257+B259+B261</f>
        <v>456</v>
      </c>
      <c r="C254" s="78"/>
      <c r="D254" s="140" t="s">
        <v>143</v>
      </c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"/>
    </row>
    <row r="255" spans="2:15" ht="15" customHeight="1" x14ac:dyDescent="0.25">
      <c r="B255" s="141">
        <v>267</v>
      </c>
      <c r="C255" s="141"/>
      <c r="D255" s="141"/>
      <c r="E255" s="141"/>
      <c r="F255" s="141"/>
      <c r="G255" s="141"/>
      <c r="H255" s="129" t="s">
        <v>55</v>
      </c>
      <c r="I255" s="129"/>
      <c r="J255" s="129"/>
      <c r="K255" s="129"/>
      <c r="L255" s="129"/>
      <c r="M255" s="129"/>
      <c r="N255" s="129"/>
      <c r="O255" s="1"/>
    </row>
    <row r="256" spans="2:15" ht="15" customHeight="1" x14ac:dyDescent="0.25">
      <c r="B256" s="142">
        <v>9</v>
      </c>
      <c r="C256" s="143"/>
      <c r="D256" s="143"/>
      <c r="E256" s="143"/>
      <c r="F256" s="143"/>
      <c r="G256" s="143"/>
      <c r="H256" s="144"/>
      <c r="I256" s="145" t="s">
        <v>150</v>
      </c>
      <c r="J256" s="146"/>
      <c r="K256" s="146"/>
      <c r="L256" s="146"/>
      <c r="M256" s="146"/>
      <c r="N256" s="147"/>
      <c r="O256" s="1"/>
    </row>
    <row r="257" spans="2:15" x14ac:dyDescent="0.25">
      <c r="B257" s="141">
        <v>146</v>
      </c>
      <c r="C257" s="141"/>
      <c r="D257" s="141"/>
      <c r="E257" s="141"/>
      <c r="F257" s="141"/>
      <c r="G257" s="141"/>
      <c r="H257" s="129" t="s">
        <v>74</v>
      </c>
      <c r="I257" s="129"/>
      <c r="J257" s="129"/>
      <c r="K257" s="129"/>
      <c r="L257" s="129"/>
      <c r="M257" s="129"/>
      <c r="N257" s="129"/>
      <c r="O257" s="1"/>
    </row>
    <row r="258" spans="2:15" x14ac:dyDescent="0.25">
      <c r="B258" s="142">
        <v>0</v>
      </c>
      <c r="C258" s="143"/>
      <c r="D258" s="143"/>
      <c r="E258" s="143"/>
      <c r="F258" s="143"/>
      <c r="G258" s="143"/>
      <c r="H258" s="144"/>
      <c r="I258" s="145" t="s">
        <v>151</v>
      </c>
      <c r="J258" s="146"/>
      <c r="K258" s="146"/>
      <c r="L258" s="146"/>
      <c r="M258" s="146"/>
      <c r="N258" s="147"/>
      <c r="O258" s="1"/>
    </row>
    <row r="259" spans="2:15" x14ac:dyDescent="0.25">
      <c r="B259" s="141">
        <v>28</v>
      </c>
      <c r="C259" s="141"/>
      <c r="D259" s="141"/>
      <c r="E259" s="141"/>
      <c r="F259" s="141"/>
      <c r="G259" s="141"/>
      <c r="H259" s="129" t="s">
        <v>57</v>
      </c>
      <c r="I259" s="129"/>
      <c r="J259" s="129"/>
      <c r="K259" s="129"/>
      <c r="L259" s="129"/>
      <c r="M259" s="129"/>
      <c r="N259" s="129"/>
      <c r="O259" s="1"/>
    </row>
    <row r="260" spans="2:15" x14ac:dyDescent="0.25">
      <c r="B260" s="142">
        <v>4</v>
      </c>
      <c r="C260" s="143"/>
      <c r="D260" s="143"/>
      <c r="E260" s="143"/>
      <c r="F260" s="143"/>
      <c r="G260" s="143"/>
      <c r="H260" s="144"/>
      <c r="I260" s="145" t="s">
        <v>153</v>
      </c>
      <c r="J260" s="146"/>
      <c r="K260" s="146"/>
      <c r="L260" s="146"/>
      <c r="M260" s="146"/>
      <c r="N260" s="147"/>
      <c r="O260" s="1"/>
    </row>
    <row r="261" spans="2:15" x14ac:dyDescent="0.25">
      <c r="B261" s="141">
        <v>15</v>
      </c>
      <c r="C261" s="141"/>
      <c r="D261" s="141"/>
      <c r="E261" s="141"/>
      <c r="F261" s="141"/>
      <c r="G261" s="141"/>
      <c r="H261" s="129" t="s">
        <v>64</v>
      </c>
      <c r="I261" s="129"/>
      <c r="J261" s="129"/>
      <c r="K261" s="129"/>
      <c r="L261" s="129"/>
      <c r="M261" s="129"/>
      <c r="N261" s="129"/>
      <c r="O261" s="1"/>
    </row>
    <row r="262" spans="2:15" ht="15" customHeight="1" x14ac:dyDescent="0.25">
      <c r="B262" s="142">
        <v>0</v>
      </c>
      <c r="C262" s="143"/>
      <c r="D262" s="143"/>
      <c r="E262" s="143"/>
      <c r="F262" s="143"/>
      <c r="G262" s="143"/>
      <c r="H262" s="144"/>
      <c r="I262" s="145" t="s">
        <v>152</v>
      </c>
      <c r="J262" s="146"/>
      <c r="K262" s="146"/>
      <c r="L262" s="146"/>
      <c r="M262" s="146"/>
      <c r="N262" s="147"/>
      <c r="O262" s="1"/>
    </row>
    <row r="263" spans="2:15" x14ac:dyDescent="0.25">
      <c r="B263" s="78">
        <f>B264+B265+B266+B267</f>
        <v>10</v>
      </c>
      <c r="C263" s="78"/>
      <c r="D263" s="140" t="s">
        <v>145</v>
      </c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"/>
    </row>
    <row r="264" spans="2:15" x14ac:dyDescent="0.25">
      <c r="B264" s="138">
        <v>4</v>
      </c>
      <c r="C264" s="138"/>
      <c r="D264" s="138"/>
      <c r="E264" s="138"/>
      <c r="F264" s="138"/>
      <c r="G264" s="138"/>
      <c r="H264" s="139" t="s">
        <v>55</v>
      </c>
      <c r="I264" s="139"/>
      <c r="J264" s="139"/>
      <c r="K264" s="139"/>
      <c r="L264" s="139"/>
      <c r="M264" s="139"/>
      <c r="N264" s="139"/>
      <c r="O264" s="1"/>
    </row>
    <row r="265" spans="2:15" x14ac:dyDescent="0.25">
      <c r="B265" s="138">
        <v>3</v>
      </c>
      <c r="C265" s="138"/>
      <c r="D265" s="138"/>
      <c r="E265" s="138"/>
      <c r="F265" s="138"/>
      <c r="G265" s="138"/>
      <c r="H265" s="139" t="s">
        <v>74</v>
      </c>
      <c r="I265" s="139"/>
      <c r="J265" s="139"/>
      <c r="K265" s="139"/>
      <c r="L265" s="139"/>
      <c r="M265" s="139"/>
      <c r="N265" s="139"/>
      <c r="O265" s="1"/>
    </row>
    <row r="266" spans="2:15" x14ac:dyDescent="0.25">
      <c r="B266" s="138">
        <v>1</v>
      </c>
      <c r="C266" s="138"/>
      <c r="D266" s="138"/>
      <c r="E266" s="138"/>
      <c r="F266" s="138"/>
      <c r="G266" s="138"/>
      <c r="H266" s="139" t="s">
        <v>57</v>
      </c>
      <c r="I266" s="139"/>
      <c r="J266" s="139"/>
      <c r="K266" s="139"/>
      <c r="L266" s="139"/>
      <c r="M266" s="139"/>
      <c r="N266" s="139"/>
      <c r="O266" s="1"/>
    </row>
    <row r="267" spans="2:15" ht="16.5" customHeight="1" x14ac:dyDescent="0.25">
      <c r="B267" s="138">
        <v>2</v>
      </c>
      <c r="C267" s="138"/>
      <c r="D267" s="138"/>
      <c r="E267" s="138"/>
      <c r="F267" s="138"/>
      <c r="G267" s="138"/>
      <c r="H267" s="139" t="s">
        <v>64</v>
      </c>
      <c r="I267" s="139"/>
      <c r="J267" s="139"/>
      <c r="K267" s="139"/>
      <c r="L267" s="139"/>
      <c r="M267" s="139"/>
      <c r="N267" s="139"/>
      <c r="O267" s="1"/>
    </row>
    <row r="268" spans="2:15" ht="16.5" customHeight="1" x14ac:dyDescent="0.25">
      <c r="B268" s="22"/>
      <c r="C268" s="22"/>
      <c r="D268" s="22"/>
      <c r="E268" s="22"/>
      <c r="F268" s="22"/>
      <c r="G268" s="22"/>
      <c r="H268" s="23"/>
      <c r="I268" s="23"/>
      <c r="J268" s="23"/>
      <c r="K268" s="23"/>
      <c r="L268" s="23"/>
      <c r="M268" s="23"/>
      <c r="N268" s="23"/>
      <c r="O268" s="1"/>
    </row>
    <row r="269" spans="2:15" ht="17.45" customHeight="1" x14ac:dyDescent="0.25">
      <c r="B269" s="82" t="s">
        <v>75</v>
      </c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1"/>
    </row>
    <row r="270" spans="2:15" ht="15" customHeight="1" x14ac:dyDescent="0.25">
      <c r="B270" s="135">
        <f>((B272+B275)/(B273+B276))</f>
        <v>2.1010324483775813</v>
      </c>
      <c r="C270" s="136"/>
      <c r="D270" s="136"/>
      <c r="E270" s="136"/>
      <c r="F270" s="136"/>
      <c r="G270" s="137"/>
      <c r="H270" s="118" t="s">
        <v>106</v>
      </c>
      <c r="I270" s="118"/>
      <c r="J270" s="118"/>
      <c r="K270" s="118"/>
      <c r="L270" s="118"/>
      <c r="M270" s="118"/>
      <c r="N270" s="118"/>
      <c r="O270" s="1"/>
    </row>
    <row r="271" spans="2:15" ht="15" customHeight="1" x14ac:dyDescent="0.25">
      <c r="B271" s="130">
        <f>B272/B273</f>
        <v>2.8145859085290481</v>
      </c>
      <c r="C271" s="130"/>
      <c r="D271" s="130"/>
      <c r="E271" s="130"/>
      <c r="F271" s="130"/>
      <c r="G271" s="130"/>
      <c r="H271" s="130"/>
      <c r="I271" s="131" t="s">
        <v>108</v>
      </c>
      <c r="J271" s="131"/>
      <c r="K271" s="131"/>
      <c r="L271" s="131"/>
      <c r="M271" s="131"/>
      <c r="N271" s="131"/>
      <c r="O271" s="1"/>
    </row>
    <row r="272" spans="2:15" x14ac:dyDescent="0.25">
      <c r="B272" s="69">
        <f>B35</f>
        <v>2277</v>
      </c>
      <c r="C272" s="69"/>
      <c r="D272" s="69"/>
      <c r="E272" s="69"/>
      <c r="F272" s="69"/>
      <c r="G272" s="69"/>
      <c r="H272" s="69"/>
      <c r="I272" s="69"/>
      <c r="J272" s="75" t="s">
        <v>121</v>
      </c>
      <c r="K272" s="75"/>
      <c r="L272" s="75"/>
      <c r="M272" s="75"/>
      <c r="N272" s="75"/>
      <c r="O272" s="1"/>
    </row>
    <row r="273" spans="2:15" x14ac:dyDescent="0.25">
      <c r="B273" s="69">
        <v>809</v>
      </c>
      <c r="C273" s="69"/>
      <c r="D273" s="69"/>
      <c r="E273" s="69"/>
      <c r="F273" s="69"/>
      <c r="G273" s="69"/>
      <c r="H273" s="69"/>
      <c r="I273" s="69"/>
      <c r="J273" s="75" t="s">
        <v>107</v>
      </c>
      <c r="K273" s="75"/>
      <c r="L273" s="75"/>
      <c r="M273" s="75"/>
      <c r="N273" s="75"/>
      <c r="O273" s="1"/>
    </row>
    <row r="274" spans="2:15" ht="15" customHeight="1" x14ac:dyDescent="0.25">
      <c r="B274" s="130">
        <f>B275/B276</f>
        <v>1.0457038391224862</v>
      </c>
      <c r="C274" s="130"/>
      <c r="D274" s="130"/>
      <c r="E274" s="130"/>
      <c r="F274" s="130"/>
      <c r="G274" s="130"/>
      <c r="H274" s="130"/>
      <c r="I274" s="131" t="s">
        <v>110</v>
      </c>
      <c r="J274" s="131"/>
      <c r="K274" s="131"/>
      <c r="L274" s="131"/>
      <c r="M274" s="131"/>
      <c r="N274" s="131"/>
      <c r="O274" s="1"/>
    </row>
    <row r="275" spans="2:15" x14ac:dyDescent="0.25">
      <c r="B275" s="69">
        <f>B42</f>
        <v>572</v>
      </c>
      <c r="C275" s="69"/>
      <c r="D275" s="69"/>
      <c r="E275" s="69"/>
      <c r="F275" s="69"/>
      <c r="G275" s="69"/>
      <c r="H275" s="69"/>
      <c r="I275" s="69"/>
      <c r="J275" s="75" t="s">
        <v>122</v>
      </c>
      <c r="K275" s="75"/>
      <c r="L275" s="75"/>
      <c r="M275" s="75"/>
      <c r="N275" s="75"/>
      <c r="O275" s="1"/>
    </row>
    <row r="276" spans="2:15" x14ac:dyDescent="0.25">
      <c r="B276" s="74">
        <v>547</v>
      </c>
      <c r="C276" s="74"/>
      <c r="D276" s="74"/>
      <c r="E276" s="74"/>
      <c r="F276" s="74"/>
      <c r="G276" s="74"/>
      <c r="H276" s="74"/>
      <c r="I276" s="74"/>
      <c r="J276" s="75" t="s">
        <v>109</v>
      </c>
      <c r="K276" s="75"/>
      <c r="L276" s="75"/>
      <c r="M276" s="75"/>
      <c r="N276" s="75"/>
      <c r="O276" s="1"/>
    </row>
    <row r="277" spans="2:15" ht="15" customHeight="1" x14ac:dyDescent="0.25">
      <c r="B277" s="132">
        <f>((B279+B282+B285)/(B280+B283+B286))</f>
        <v>3.7026098901098901</v>
      </c>
      <c r="C277" s="133"/>
      <c r="D277" s="133"/>
      <c r="E277" s="133"/>
      <c r="F277" s="133"/>
      <c r="G277" s="134"/>
      <c r="H277" s="118" t="s">
        <v>113</v>
      </c>
      <c r="I277" s="118"/>
      <c r="J277" s="118"/>
      <c r="K277" s="118"/>
      <c r="L277" s="118"/>
      <c r="M277" s="118"/>
      <c r="N277" s="118"/>
      <c r="O277" s="1"/>
    </row>
    <row r="278" spans="2:15" x14ac:dyDescent="0.25">
      <c r="B278" s="130">
        <f>B279/B280</f>
        <v>3.4771322620519158</v>
      </c>
      <c r="C278" s="130"/>
      <c r="D278" s="130"/>
      <c r="E278" s="130"/>
      <c r="F278" s="130"/>
      <c r="G278" s="130"/>
      <c r="H278" s="130"/>
      <c r="I278" s="131" t="s">
        <v>111</v>
      </c>
      <c r="J278" s="131"/>
      <c r="K278" s="131"/>
      <c r="L278" s="131"/>
      <c r="M278" s="131"/>
      <c r="N278" s="131"/>
      <c r="O278" s="1"/>
    </row>
    <row r="279" spans="2:15" x14ac:dyDescent="0.25">
      <c r="B279" s="69">
        <f>B46</f>
        <v>2813</v>
      </c>
      <c r="C279" s="69"/>
      <c r="D279" s="69"/>
      <c r="E279" s="69"/>
      <c r="F279" s="69"/>
      <c r="G279" s="69"/>
      <c r="H279" s="69"/>
      <c r="I279" s="69"/>
      <c r="J279" s="75" t="s">
        <v>123</v>
      </c>
      <c r="K279" s="75"/>
      <c r="L279" s="75"/>
      <c r="M279" s="75"/>
      <c r="N279" s="75"/>
      <c r="O279" s="1"/>
    </row>
    <row r="280" spans="2:15" x14ac:dyDescent="0.25">
      <c r="B280" s="69">
        <v>809</v>
      </c>
      <c r="C280" s="69"/>
      <c r="D280" s="69"/>
      <c r="E280" s="69"/>
      <c r="F280" s="69"/>
      <c r="G280" s="69"/>
      <c r="H280" s="69"/>
      <c r="I280" s="69"/>
      <c r="J280" s="75" t="s">
        <v>112</v>
      </c>
      <c r="K280" s="75"/>
      <c r="L280" s="75"/>
      <c r="M280" s="75"/>
      <c r="N280" s="75"/>
      <c r="O280" s="1"/>
    </row>
    <row r="281" spans="2:15" ht="15" customHeight="1" x14ac:dyDescent="0.25">
      <c r="B281" s="130">
        <f>B282/B283</f>
        <v>3.6928702010968921</v>
      </c>
      <c r="C281" s="130"/>
      <c r="D281" s="130"/>
      <c r="E281" s="130"/>
      <c r="F281" s="130"/>
      <c r="G281" s="130"/>
      <c r="H281" s="130"/>
      <c r="I281" s="131" t="s">
        <v>114</v>
      </c>
      <c r="J281" s="131"/>
      <c r="K281" s="131"/>
      <c r="L281" s="131"/>
      <c r="M281" s="131"/>
      <c r="N281" s="131"/>
      <c r="O281" s="1"/>
    </row>
    <row r="282" spans="2:15" x14ac:dyDescent="0.25">
      <c r="B282" s="69">
        <f>B59</f>
        <v>2020</v>
      </c>
      <c r="C282" s="69"/>
      <c r="D282" s="69"/>
      <c r="E282" s="69"/>
      <c r="F282" s="69"/>
      <c r="G282" s="69"/>
      <c r="H282" s="69"/>
      <c r="I282" s="69"/>
      <c r="J282" s="75" t="s">
        <v>124</v>
      </c>
      <c r="K282" s="75"/>
      <c r="L282" s="75"/>
      <c r="M282" s="75"/>
      <c r="N282" s="75"/>
      <c r="O282" s="1"/>
    </row>
    <row r="283" spans="2:15" x14ac:dyDescent="0.25">
      <c r="B283" s="74">
        <v>547</v>
      </c>
      <c r="C283" s="74"/>
      <c r="D283" s="74"/>
      <c r="E283" s="74"/>
      <c r="F283" s="74"/>
      <c r="G283" s="74"/>
      <c r="H283" s="74"/>
      <c r="I283" s="74"/>
      <c r="J283" s="75" t="s">
        <v>104</v>
      </c>
      <c r="K283" s="75"/>
      <c r="L283" s="75"/>
      <c r="M283" s="75"/>
      <c r="N283" s="75"/>
      <c r="O283" s="1"/>
    </row>
    <row r="284" spans="2:15" ht="15" customHeight="1" x14ac:dyDescent="0.25">
      <c r="B284" s="130">
        <f>B285/B286</f>
        <v>5.58</v>
      </c>
      <c r="C284" s="130"/>
      <c r="D284" s="130"/>
      <c r="E284" s="130"/>
      <c r="F284" s="130"/>
      <c r="G284" s="130"/>
      <c r="H284" s="130"/>
      <c r="I284" s="131" t="s">
        <v>115</v>
      </c>
      <c r="J284" s="131"/>
      <c r="K284" s="131"/>
      <c r="L284" s="131"/>
      <c r="M284" s="131"/>
      <c r="N284" s="131"/>
      <c r="O284" s="1"/>
    </row>
    <row r="285" spans="2:15" x14ac:dyDescent="0.25">
      <c r="B285" s="69">
        <f>B66</f>
        <v>558</v>
      </c>
      <c r="C285" s="69"/>
      <c r="D285" s="69"/>
      <c r="E285" s="69"/>
      <c r="F285" s="69"/>
      <c r="G285" s="69"/>
      <c r="H285" s="69"/>
      <c r="I285" s="69"/>
      <c r="J285" s="75" t="s">
        <v>125</v>
      </c>
      <c r="K285" s="75"/>
      <c r="L285" s="75"/>
      <c r="M285" s="75"/>
      <c r="N285" s="75"/>
      <c r="O285" s="1"/>
    </row>
    <row r="286" spans="2:15" ht="15" customHeight="1" x14ac:dyDescent="0.25">
      <c r="B286" s="69">
        <v>100</v>
      </c>
      <c r="C286" s="69"/>
      <c r="D286" s="69"/>
      <c r="E286" s="69"/>
      <c r="F286" s="69"/>
      <c r="G286" s="69"/>
      <c r="H286" s="69"/>
      <c r="I286" s="69"/>
      <c r="J286" s="75" t="s">
        <v>116</v>
      </c>
      <c r="K286" s="75"/>
      <c r="L286" s="75"/>
      <c r="M286" s="75"/>
      <c r="N286" s="75"/>
      <c r="O286" s="1"/>
    </row>
    <row r="287" spans="2:15" ht="20.25" x14ac:dyDescent="0.25">
      <c r="B287" s="82" t="s">
        <v>66</v>
      </c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1"/>
    </row>
    <row r="288" spans="2:15" ht="14.45" customHeight="1" x14ac:dyDescent="0.25">
      <c r="B288" s="83" t="s">
        <v>213</v>
      </c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31" t="s">
        <v>12</v>
      </c>
      <c r="N288" s="31" t="s">
        <v>11</v>
      </c>
      <c r="O288" s="1"/>
    </row>
    <row r="289" spans="2:15" x14ac:dyDescent="0.25">
      <c r="B289" s="128">
        <f>B290</f>
        <v>25</v>
      </c>
      <c r="C289" s="128"/>
      <c r="D289" s="128"/>
      <c r="E289" s="128"/>
      <c r="F289" s="129" t="s">
        <v>120</v>
      </c>
      <c r="G289" s="129"/>
      <c r="H289" s="129"/>
      <c r="I289" s="129"/>
      <c r="J289" s="129"/>
      <c r="K289" s="129"/>
      <c r="L289" s="129"/>
      <c r="M289" s="43">
        <v>19</v>
      </c>
      <c r="N289" s="43">
        <v>6</v>
      </c>
      <c r="O289" s="1"/>
    </row>
    <row r="290" spans="2:15" x14ac:dyDescent="0.25">
      <c r="B290" s="69">
        <f>M290+N290</f>
        <v>25</v>
      </c>
      <c r="C290" s="69"/>
      <c r="D290" s="69"/>
      <c r="E290" s="69"/>
      <c r="F290" s="69"/>
      <c r="G290" s="69"/>
      <c r="H290" s="69"/>
      <c r="I290" s="73" t="s">
        <v>211</v>
      </c>
      <c r="J290" s="73"/>
      <c r="K290" s="73"/>
      <c r="L290" s="73"/>
      <c r="M290" s="195">
        <v>19</v>
      </c>
      <c r="N290" s="195">
        <v>6</v>
      </c>
      <c r="O290" s="1"/>
    </row>
    <row r="291" spans="2:15" ht="14.45" customHeight="1" x14ac:dyDescent="0.25">
      <c r="B291" s="3" t="s">
        <v>212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2:15" ht="22.5" customHeight="1" x14ac:dyDescent="0.25">
      <c r="B292" s="82" t="s">
        <v>174</v>
      </c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1"/>
    </row>
    <row r="293" spans="2:15" ht="14.45" customHeight="1" x14ac:dyDescent="0.25">
      <c r="B293" s="123">
        <v>211</v>
      </c>
      <c r="C293" s="123"/>
      <c r="D293" s="124" t="s">
        <v>175</v>
      </c>
      <c r="E293" s="125"/>
      <c r="F293" s="125"/>
      <c r="G293" s="125"/>
      <c r="H293" s="125"/>
      <c r="I293" s="125"/>
      <c r="J293" s="125"/>
      <c r="K293" s="125"/>
      <c r="L293" s="125"/>
      <c r="M293" s="125"/>
      <c r="N293" s="126"/>
      <c r="O293" s="1"/>
    </row>
    <row r="294" spans="2:15" x14ac:dyDescent="0.25"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"/>
    </row>
    <row r="295" spans="2:15" ht="23.25" customHeight="1" x14ac:dyDescent="0.25">
      <c r="B295" s="82" t="s">
        <v>102</v>
      </c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1"/>
    </row>
    <row r="296" spans="2:15" ht="15" customHeight="1" x14ac:dyDescent="0.25">
      <c r="B296" s="83" t="s">
        <v>190</v>
      </c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61" t="s">
        <v>12</v>
      </c>
      <c r="N296" s="61" t="s">
        <v>11</v>
      </c>
      <c r="O296" s="1"/>
    </row>
    <row r="297" spans="2:15" ht="15" customHeight="1" x14ac:dyDescent="0.25">
      <c r="B297" s="85">
        <f>B298+B305+B310</f>
        <v>872</v>
      </c>
      <c r="C297" s="85"/>
      <c r="D297" s="118" t="s">
        <v>76</v>
      </c>
      <c r="E297" s="118"/>
      <c r="F297" s="118"/>
      <c r="G297" s="118"/>
      <c r="H297" s="118"/>
      <c r="I297" s="118"/>
      <c r="J297" s="118"/>
      <c r="K297" s="118"/>
      <c r="L297" s="118"/>
      <c r="M297" s="11">
        <f>M298+M305+M310</f>
        <v>518</v>
      </c>
      <c r="N297" s="11">
        <f>N298+N305+N310</f>
        <v>354</v>
      </c>
      <c r="O297" s="1"/>
    </row>
    <row r="298" spans="2:15" ht="14.45" customHeight="1" x14ac:dyDescent="0.25">
      <c r="B298" s="78">
        <f>SUM(B299:E304)</f>
        <v>672</v>
      </c>
      <c r="C298" s="78"/>
      <c r="D298" s="78"/>
      <c r="E298" s="119" t="s">
        <v>157</v>
      </c>
      <c r="F298" s="120"/>
      <c r="G298" s="120"/>
      <c r="H298" s="120"/>
      <c r="I298" s="120"/>
      <c r="J298" s="120"/>
      <c r="K298" s="120"/>
      <c r="L298" s="121"/>
      <c r="M298" s="17">
        <f>SUM(M299:M304)</f>
        <v>444</v>
      </c>
      <c r="N298" s="17">
        <f>SUM(N299:N304)</f>
        <v>228</v>
      </c>
      <c r="O298" s="1"/>
    </row>
    <row r="299" spans="2:15" ht="14.45" customHeight="1" x14ac:dyDescent="0.25">
      <c r="B299" s="69">
        <v>264</v>
      </c>
      <c r="C299" s="69"/>
      <c r="D299" s="69"/>
      <c r="E299" s="69"/>
      <c r="F299" s="75" t="s">
        <v>77</v>
      </c>
      <c r="G299" s="75"/>
      <c r="H299" s="75"/>
      <c r="I299" s="75"/>
      <c r="J299" s="75"/>
      <c r="K299" s="75"/>
      <c r="L299" s="75"/>
      <c r="M299" s="60">
        <f t="shared" ref="M299:M304" si="12">B299-N299</f>
        <v>191</v>
      </c>
      <c r="N299" s="60">
        <v>73</v>
      </c>
      <c r="O299" s="1"/>
    </row>
    <row r="300" spans="2:15" ht="15" customHeight="1" x14ac:dyDescent="0.25">
      <c r="B300" s="69">
        <v>129</v>
      </c>
      <c r="C300" s="69"/>
      <c r="D300" s="69"/>
      <c r="E300" s="69"/>
      <c r="F300" s="75" t="s">
        <v>78</v>
      </c>
      <c r="G300" s="75"/>
      <c r="H300" s="75"/>
      <c r="I300" s="75"/>
      <c r="J300" s="75"/>
      <c r="K300" s="75"/>
      <c r="L300" s="75"/>
      <c r="M300" s="60">
        <f t="shared" si="12"/>
        <v>84</v>
      </c>
      <c r="N300" s="60">
        <v>45</v>
      </c>
      <c r="O300" s="1"/>
    </row>
    <row r="301" spans="2:15" ht="15" customHeight="1" x14ac:dyDescent="0.25">
      <c r="B301" s="70">
        <v>5</v>
      </c>
      <c r="C301" s="71"/>
      <c r="D301" s="71"/>
      <c r="E301" s="72"/>
      <c r="F301" s="75" t="s">
        <v>193</v>
      </c>
      <c r="G301" s="75"/>
      <c r="H301" s="75"/>
      <c r="I301" s="75"/>
      <c r="J301" s="75"/>
      <c r="K301" s="75"/>
      <c r="L301" s="75"/>
      <c r="M301" s="60">
        <f t="shared" si="12"/>
        <v>2</v>
      </c>
      <c r="N301" s="60">
        <v>3</v>
      </c>
      <c r="O301" s="1"/>
    </row>
    <row r="302" spans="2:15" ht="15" customHeight="1" x14ac:dyDescent="0.25">
      <c r="B302" s="69">
        <v>134</v>
      </c>
      <c r="C302" s="69"/>
      <c r="D302" s="69"/>
      <c r="E302" s="69"/>
      <c r="F302" s="75" t="s">
        <v>79</v>
      </c>
      <c r="G302" s="75"/>
      <c r="H302" s="75"/>
      <c r="I302" s="75"/>
      <c r="J302" s="75"/>
      <c r="K302" s="75"/>
      <c r="L302" s="75"/>
      <c r="M302" s="60">
        <f t="shared" si="12"/>
        <v>89</v>
      </c>
      <c r="N302" s="60">
        <v>45</v>
      </c>
      <c r="O302" s="1"/>
    </row>
    <row r="303" spans="2:15" x14ac:dyDescent="0.25">
      <c r="B303" s="69">
        <v>94</v>
      </c>
      <c r="C303" s="69"/>
      <c r="D303" s="69"/>
      <c r="E303" s="69"/>
      <c r="F303" s="106" t="s">
        <v>80</v>
      </c>
      <c r="G303" s="106"/>
      <c r="H303" s="106"/>
      <c r="I303" s="106"/>
      <c r="J303" s="106"/>
      <c r="K303" s="106"/>
      <c r="L303" s="106"/>
      <c r="M303" s="60">
        <f t="shared" si="12"/>
        <v>51</v>
      </c>
      <c r="N303" s="60">
        <v>43</v>
      </c>
      <c r="O303" s="1"/>
    </row>
    <row r="304" spans="2:15" x14ac:dyDescent="0.25">
      <c r="B304" s="69">
        <v>46</v>
      </c>
      <c r="C304" s="69"/>
      <c r="D304" s="69"/>
      <c r="E304" s="69"/>
      <c r="F304" s="106" t="s">
        <v>81</v>
      </c>
      <c r="G304" s="106"/>
      <c r="H304" s="106"/>
      <c r="I304" s="106"/>
      <c r="J304" s="106"/>
      <c r="K304" s="106"/>
      <c r="L304" s="106"/>
      <c r="M304" s="12">
        <f t="shared" si="12"/>
        <v>27</v>
      </c>
      <c r="N304" s="12">
        <v>19</v>
      </c>
      <c r="O304" s="1"/>
    </row>
    <row r="305" spans="2:15" x14ac:dyDescent="0.25">
      <c r="B305" s="115">
        <f>SUM(B306:E309)</f>
        <v>171</v>
      </c>
      <c r="C305" s="115"/>
      <c r="D305" s="115"/>
      <c r="E305" s="116" t="s">
        <v>82</v>
      </c>
      <c r="F305" s="116"/>
      <c r="G305" s="116"/>
      <c r="H305" s="116"/>
      <c r="I305" s="116"/>
      <c r="J305" s="116"/>
      <c r="K305" s="116"/>
      <c r="L305" s="116"/>
      <c r="M305" s="15">
        <f>SUM(M306:M309)</f>
        <v>60</v>
      </c>
      <c r="N305" s="15">
        <f>SUM(N306:N309)</f>
        <v>111</v>
      </c>
      <c r="O305" s="1"/>
    </row>
    <row r="306" spans="2:15" x14ac:dyDescent="0.25">
      <c r="B306" s="105">
        <v>90</v>
      </c>
      <c r="C306" s="105"/>
      <c r="D306" s="105"/>
      <c r="E306" s="105"/>
      <c r="F306" s="106" t="s">
        <v>158</v>
      </c>
      <c r="G306" s="106"/>
      <c r="H306" s="106"/>
      <c r="I306" s="106"/>
      <c r="J306" s="106"/>
      <c r="K306" s="106"/>
      <c r="L306" s="106"/>
      <c r="M306" s="12">
        <f>B306-N306</f>
        <v>38</v>
      </c>
      <c r="N306" s="12">
        <v>52</v>
      </c>
      <c r="O306" s="1"/>
    </row>
    <row r="307" spans="2:15" x14ac:dyDescent="0.25">
      <c r="B307" s="105">
        <v>50</v>
      </c>
      <c r="C307" s="105"/>
      <c r="D307" s="105"/>
      <c r="E307" s="105"/>
      <c r="F307" s="106" t="s">
        <v>159</v>
      </c>
      <c r="G307" s="106"/>
      <c r="H307" s="106"/>
      <c r="I307" s="106"/>
      <c r="J307" s="106"/>
      <c r="K307" s="106"/>
      <c r="L307" s="106"/>
      <c r="M307" s="12">
        <f>B307-N307</f>
        <v>15</v>
      </c>
      <c r="N307" s="12">
        <v>35</v>
      </c>
      <c r="O307" s="1"/>
    </row>
    <row r="308" spans="2:15" x14ac:dyDescent="0.25">
      <c r="B308" s="105">
        <v>3</v>
      </c>
      <c r="C308" s="105"/>
      <c r="D308" s="105"/>
      <c r="E308" s="105"/>
      <c r="F308" s="106" t="s">
        <v>160</v>
      </c>
      <c r="G308" s="106"/>
      <c r="H308" s="106"/>
      <c r="I308" s="106"/>
      <c r="J308" s="106"/>
      <c r="K308" s="106"/>
      <c r="L308" s="106"/>
      <c r="M308" s="12">
        <f>B308-N308</f>
        <v>2</v>
      </c>
      <c r="N308" s="12">
        <v>1</v>
      </c>
      <c r="O308" s="1"/>
    </row>
    <row r="309" spans="2:15" x14ac:dyDescent="0.25">
      <c r="B309" s="105">
        <v>28</v>
      </c>
      <c r="C309" s="105"/>
      <c r="D309" s="105"/>
      <c r="E309" s="105"/>
      <c r="F309" s="106" t="s">
        <v>64</v>
      </c>
      <c r="G309" s="106"/>
      <c r="H309" s="106"/>
      <c r="I309" s="106"/>
      <c r="J309" s="106"/>
      <c r="K309" s="106"/>
      <c r="L309" s="106"/>
      <c r="M309" s="12">
        <f>B309-N309</f>
        <v>5</v>
      </c>
      <c r="N309" s="12">
        <v>23</v>
      </c>
      <c r="O309" s="1"/>
    </row>
    <row r="310" spans="2:15" x14ac:dyDescent="0.25">
      <c r="B310" s="117">
        <f>SUM(B311:E315)</f>
        <v>29</v>
      </c>
      <c r="C310" s="115"/>
      <c r="D310" s="115"/>
      <c r="E310" s="116" t="s">
        <v>83</v>
      </c>
      <c r="F310" s="116"/>
      <c r="G310" s="116"/>
      <c r="H310" s="116"/>
      <c r="I310" s="116"/>
      <c r="J310" s="116"/>
      <c r="K310" s="116"/>
      <c r="L310" s="116"/>
      <c r="M310" s="16">
        <f>SUM(M311:M315)</f>
        <v>14</v>
      </c>
      <c r="N310" s="16">
        <f>SUM(N311:N315)</f>
        <v>15</v>
      </c>
      <c r="O310" s="1"/>
    </row>
    <row r="311" spans="2:15" x14ac:dyDescent="0.25">
      <c r="B311" s="113">
        <v>4</v>
      </c>
      <c r="C311" s="105"/>
      <c r="D311" s="105"/>
      <c r="E311" s="105"/>
      <c r="F311" s="106" t="s">
        <v>55</v>
      </c>
      <c r="G311" s="106"/>
      <c r="H311" s="106"/>
      <c r="I311" s="106"/>
      <c r="J311" s="106"/>
      <c r="K311" s="106"/>
      <c r="L311" s="106"/>
      <c r="M311" s="13">
        <f>B311-N311</f>
        <v>3</v>
      </c>
      <c r="N311" s="12">
        <v>1</v>
      </c>
      <c r="O311" s="1"/>
    </row>
    <row r="312" spans="2:15" x14ac:dyDescent="0.25">
      <c r="B312" s="113">
        <v>4</v>
      </c>
      <c r="C312" s="105"/>
      <c r="D312" s="105"/>
      <c r="E312" s="105"/>
      <c r="F312" s="106" t="s">
        <v>56</v>
      </c>
      <c r="G312" s="106"/>
      <c r="H312" s="106"/>
      <c r="I312" s="106"/>
      <c r="J312" s="106"/>
      <c r="K312" s="106"/>
      <c r="L312" s="106"/>
      <c r="M312" s="12">
        <f>B312-N312</f>
        <v>2</v>
      </c>
      <c r="N312" s="12">
        <v>2</v>
      </c>
      <c r="O312" s="1"/>
    </row>
    <row r="313" spans="2:15" x14ac:dyDescent="0.25">
      <c r="B313" s="113">
        <v>1</v>
      </c>
      <c r="C313" s="105"/>
      <c r="D313" s="105"/>
      <c r="E313" s="105"/>
      <c r="F313" s="106" t="s">
        <v>57</v>
      </c>
      <c r="G313" s="106"/>
      <c r="H313" s="106"/>
      <c r="I313" s="106"/>
      <c r="J313" s="106"/>
      <c r="K313" s="106"/>
      <c r="L313" s="106"/>
      <c r="M313" s="12">
        <v>1</v>
      </c>
      <c r="N313" s="12">
        <v>0</v>
      </c>
      <c r="O313" s="1"/>
    </row>
    <row r="314" spans="2:15" x14ac:dyDescent="0.25">
      <c r="B314" s="113">
        <v>3</v>
      </c>
      <c r="C314" s="105"/>
      <c r="D314" s="105"/>
      <c r="E314" s="105"/>
      <c r="F314" s="106" t="s">
        <v>84</v>
      </c>
      <c r="G314" s="106"/>
      <c r="H314" s="106"/>
      <c r="I314" s="106"/>
      <c r="J314" s="106"/>
      <c r="K314" s="106"/>
      <c r="L314" s="106"/>
      <c r="M314" s="12">
        <v>1</v>
      </c>
      <c r="N314" s="12">
        <v>2</v>
      </c>
      <c r="O314" s="1"/>
    </row>
    <row r="315" spans="2:15" x14ac:dyDescent="0.25">
      <c r="B315" s="113">
        <v>17</v>
      </c>
      <c r="C315" s="105"/>
      <c r="D315" s="105"/>
      <c r="E315" s="105"/>
      <c r="F315" s="106" t="s">
        <v>85</v>
      </c>
      <c r="G315" s="106"/>
      <c r="H315" s="106"/>
      <c r="I315" s="106"/>
      <c r="J315" s="106"/>
      <c r="K315" s="106"/>
      <c r="L315" s="106"/>
      <c r="M315" s="13">
        <f>B315-N315</f>
        <v>7</v>
      </c>
      <c r="N315" s="12">
        <v>10</v>
      </c>
      <c r="O315" s="1"/>
    </row>
    <row r="316" spans="2:15" ht="16.5" x14ac:dyDescent="0.25">
      <c r="B316" s="114" t="s">
        <v>86</v>
      </c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9" t="s">
        <v>12</v>
      </c>
      <c r="N316" s="19" t="s">
        <v>11</v>
      </c>
      <c r="O316" s="1"/>
    </row>
    <row r="317" spans="2:15" x14ac:dyDescent="0.25">
      <c r="B317" s="115">
        <f>SUM(B318:E321)</f>
        <v>73</v>
      </c>
      <c r="C317" s="115"/>
      <c r="D317" s="116" t="s">
        <v>87</v>
      </c>
      <c r="E317" s="116"/>
      <c r="F317" s="116"/>
      <c r="G317" s="116"/>
      <c r="H317" s="116"/>
      <c r="I317" s="116"/>
      <c r="J317" s="116"/>
      <c r="K317" s="116"/>
      <c r="L317" s="116"/>
      <c r="M317" s="16">
        <f>SUM(M318:M321)</f>
        <v>33</v>
      </c>
      <c r="N317" s="16">
        <f>SUM(N318:N321)</f>
        <v>40</v>
      </c>
      <c r="O317" s="1"/>
    </row>
    <row r="318" spans="2:15" x14ac:dyDescent="0.25">
      <c r="B318" s="107">
        <f>M318+N318</f>
        <v>14</v>
      </c>
      <c r="C318" s="108"/>
      <c r="D318" s="108"/>
      <c r="E318" s="109"/>
      <c r="F318" s="110" t="s">
        <v>161</v>
      </c>
      <c r="G318" s="111"/>
      <c r="H318" s="111"/>
      <c r="I318" s="111"/>
      <c r="J318" s="111"/>
      <c r="K318" s="111"/>
      <c r="L318" s="112"/>
      <c r="M318" s="12">
        <v>4</v>
      </c>
      <c r="N318" s="12">
        <v>10</v>
      </c>
      <c r="O318" s="1"/>
    </row>
    <row r="319" spans="2:15" x14ac:dyDescent="0.25">
      <c r="B319" s="107">
        <f t="shared" ref="B319" si="13">M319+N319</f>
        <v>8</v>
      </c>
      <c r="C319" s="108"/>
      <c r="D319" s="108"/>
      <c r="E319" s="109"/>
      <c r="F319" s="110" t="s">
        <v>162</v>
      </c>
      <c r="G319" s="111"/>
      <c r="H319" s="111"/>
      <c r="I319" s="111"/>
      <c r="J319" s="111"/>
      <c r="K319" s="111"/>
      <c r="L319" s="112"/>
      <c r="M319" s="12">
        <v>6</v>
      </c>
      <c r="N319" s="12">
        <v>2</v>
      </c>
      <c r="O319" s="1"/>
    </row>
    <row r="320" spans="2:15" x14ac:dyDescent="0.25">
      <c r="B320" s="105">
        <f>M320+N320</f>
        <v>3</v>
      </c>
      <c r="C320" s="105"/>
      <c r="D320" s="105"/>
      <c r="E320" s="105"/>
      <c r="F320" s="106" t="s">
        <v>163</v>
      </c>
      <c r="G320" s="106"/>
      <c r="H320" s="106"/>
      <c r="I320" s="106"/>
      <c r="J320" s="106"/>
      <c r="K320" s="106"/>
      <c r="L320" s="106"/>
      <c r="M320" s="12">
        <v>0</v>
      </c>
      <c r="N320" s="12">
        <v>3</v>
      </c>
      <c r="O320" s="1"/>
    </row>
    <row r="321" spans="2:16" x14ac:dyDescent="0.25">
      <c r="B321" s="105">
        <f>M321+N321</f>
        <v>48</v>
      </c>
      <c r="C321" s="105"/>
      <c r="D321" s="105"/>
      <c r="E321" s="105"/>
      <c r="F321" s="106" t="s">
        <v>164</v>
      </c>
      <c r="G321" s="106"/>
      <c r="H321" s="106"/>
      <c r="I321" s="106"/>
      <c r="J321" s="106"/>
      <c r="K321" s="106"/>
      <c r="L321" s="106"/>
      <c r="M321" s="12">
        <v>23</v>
      </c>
      <c r="N321" s="12">
        <v>25</v>
      </c>
      <c r="O321" s="1"/>
    </row>
    <row r="322" spans="2:16" x14ac:dyDescent="0.25">
      <c r="B322" s="35"/>
      <c r="C322" s="35"/>
      <c r="D322" s="35"/>
      <c r="E322" s="35"/>
      <c r="F322" s="36"/>
      <c r="G322" s="36"/>
      <c r="H322" s="36"/>
      <c r="I322" s="36"/>
      <c r="J322" s="36"/>
      <c r="K322" s="36"/>
      <c r="L322" s="36"/>
      <c r="M322" s="37"/>
      <c r="N322" s="37"/>
      <c r="O322" s="1"/>
    </row>
    <row r="323" spans="2:16" ht="20.25" customHeight="1" x14ac:dyDescent="0.25">
      <c r="B323" s="86" t="s">
        <v>101</v>
      </c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8"/>
    </row>
    <row r="324" spans="2:16" ht="14.45" customHeight="1" x14ac:dyDescent="0.25">
      <c r="B324" s="89" t="s">
        <v>192</v>
      </c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1"/>
    </row>
    <row r="325" spans="2:16" ht="23.25" customHeight="1" x14ac:dyDescent="0.25">
      <c r="B325" s="84">
        <f>B326+B330</f>
        <v>306</v>
      </c>
      <c r="C325" s="84"/>
      <c r="D325" s="103" t="s">
        <v>168</v>
      </c>
      <c r="E325" s="104"/>
      <c r="F325" s="104"/>
      <c r="G325" s="104"/>
      <c r="H325" s="104"/>
      <c r="I325" s="104"/>
      <c r="J325" s="104"/>
      <c r="K325" s="104"/>
      <c r="L325" s="104"/>
      <c r="M325" s="31" t="s">
        <v>154</v>
      </c>
      <c r="P325" s="20"/>
    </row>
    <row r="326" spans="2:16" ht="14.45" customHeight="1" x14ac:dyDescent="0.25">
      <c r="B326" s="78">
        <f>B327+B328+B329</f>
        <v>226</v>
      </c>
      <c r="C326" s="78"/>
      <c r="D326" s="78"/>
      <c r="E326" s="79" t="s">
        <v>98</v>
      </c>
      <c r="F326" s="80"/>
      <c r="G326" s="80"/>
      <c r="H326" s="80"/>
      <c r="I326" s="80"/>
      <c r="J326" s="80"/>
      <c r="K326" s="80"/>
      <c r="L326" s="80"/>
      <c r="M326" s="28">
        <f>SUM(M327:M329)</f>
        <v>226</v>
      </c>
      <c r="P326" s="20"/>
    </row>
    <row r="327" spans="2:16" ht="14.45" customHeight="1" x14ac:dyDescent="0.25">
      <c r="B327" s="92">
        <f t="shared" ref="B327:B328" si="14">SUM(M327:O327)</f>
        <v>190</v>
      </c>
      <c r="C327" s="93"/>
      <c r="D327" s="93"/>
      <c r="E327" s="94"/>
      <c r="F327" s="95" t="s">
        <v>96</v>
      </c>
      <c r="G327" s="96"/>
      <c r="H327" s="96"/>
      <c r="I327" s="96"/>
      <c r="J327" s="96"/>
      <c r="K327" s="96"/>
      <c r="L327" s="96"/>
      <c r="M327" s="47">
        <v>190</v>
      </c>
      <c r="P327" s="20"/>
    </row>
    <row r="328" spans="2:16" ht="14.45" customHeight="1" x14ac:dyDescent="0.25">
      <c r="B328" s="92">
        <f t="shared" si="14"/>
        <v>30</v>
      </c>
      <c r="C328" s="93"/>
      <c r="D328" s="93"/>
      <c r="E328" s="94"/>
      <c r="F328" s="95" t="s">
        <v>97</v>
      </c>
      <c r="G328" s="96"/>
      <c r="H328" s="96"/>
      <c r="I328" s="96"/>
      <c r="J328" s="96"/>
      <c r="K328" s="96"/>
      <c r="L328" s="96"/>
      <c r="M328" s="47">
        <v>30</v>
      </c>
      <c r="P328" s="20"/>
    </row>
    <row r="329" spans="2:16" ht="14.45" customHeight="1" x14ac:dyDescent="0.25">
      <c r="B329" s="92">
        <f>SUM(M329:O329)</f>
        <v>6</v>
      </c>
      <c r="C329" s="93"/>
      <c r="D329" s="93"/>
      <c r="E329" s="94"/>
      <c r="F329" s="95" t="s">
        <v>99</v>
      </c>
      <c r="G329" s="96"/>
      <c r="H329" s="96"/>
      <c r="I329" s="96"/>
      <c r="J329" s="96"/>
      <c r="K329" s="96"/>
      <c r="L329" s="96"/>
      <c r="M329" s="47">
        <v>6</v>
      </c>
      <c r="P329" s="20"/>
    </row>
    <row r="330" spans="2:16" ht="14.45" customHeight="1" x14ac:dyDescent="0.25">
      <c r="B330" s="78">
        <f>B331+B332+B333</f>
        <v>80</v>
      </c>
      <c r="C330" s="78"/>
      <c r="D330" s="78"/>
      <c r="E330" s="79" t="s">
        <v>100</v>
      </c>
      <c r="F330" s="80"/>
      <c r="G330" s="80"/>
      <c r="H330" s="80"/>
      <c r="I330" s="80"/>
      <c r="J330" s="80"/>
      <c r="K330" s="80"/>
      <c r="L330" s="81"/>
      <c r="M330" s="28">
        <f>SUM(M331:M333)</f>
        <v>80</v>
      </c>
      <c r="P330" s="20"/>
    </row>
    <row r="331" spans="2:16" ht="14.45" customHeight="1" x14ac:dyDescent="0.25">
      <c r="B331" s="92">
        <f>SUM(M331:O331)</f>
        <v>72</v>
      </c>
      <c r="C331" s="93"/>
      <c r="D331" s="93"/>
      <c r="E331" s="94"/>
      <c r="F331" s="95" t="s">
        <v>96</v>
      </c>
      <c r="G331" s="96"/>
      <c r="H331" s="96"/>
      <c r="I331" s="96"/>
      <c r="J331" s="96"/>
      <c r="K331" s="96"/>
      <c r="L331" s="96"/>
      <c r="M331" s="42">
        <v>72</v>
      </c>
      <c r="P331" s="20"/>
    </row>
    <row r="332" spans="2:16" ht="14.45" customHeight="1" x14ac:dyDescent="0.25">
      <c r="B332" s="92">
        <f t="shared" ref="B332:B333" si="15">SUM(M332:O332)</f>
        <v>8</v>
      </c>
      <c r="C332" s="93"/>
      <c r="D332" s="93"/>
      <c r="E332" s="94"/>
      <c r="F332" s="95" t="s">
        <v>97</v>
      </c>
      <c r="G332" s="96"/>
      <c r="H332" s="96"/>
      <c r="I332" s="96"/>
      <c r="J332" s="96"/>
      <c r="K332" s="96"/>
      <c r="L332" s="96"/>
      <c r="M332" s="42">
        <v>8</v>
      </c>
      <c r="P332" s="20"/>
    </row>
    <row r="333" spans="2:16" ht="14.45" customHeight="1" x14ac:dyDescent="0.25">
      <c r="B333" s="92">
        <f t="shared" si="15"/>
        <v>0</v>
      </c>
      <c r="C333" s="93"/>
      <c r="D333" s="93"/>
      <c r="E333" s="94"/>
      <c r="F333" s="95" t="s">
        <v>99</v>
      </c>
      <c r="G333" s="96"/>
      <c r="H333" s="96"/>
      <c r="I333" s="96"/>
      <c r="J333" s="96"/>
      <c r="K333" s="96"/>
      <c r="L333" s="96"/>
      <c r="M333" s="42">
        <v>0</v>
      </c>
      <c r="P333" s="20"/>
    </row>
    <row r="334" spans="2:16" ht="21" customHeight="1" x14ac:dyDescent="0.25">
      <c r="B334" s="101" t="s">
        <v>156</v>
      </c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</row>
    <row r="335" spans="2:16" ht="18" customHeight="1" x14ac:dyDescent="0.25">
      <c r="B335" s="97">
        <v>7710</v>
      </c>
      <c r="C335" s="98"/>
      <c r="D335" s="98"/>
      <c r="E335" s="99"/>
      <c r="F335" s="95" t="s">
        <v>155</v>
      </c>
      <c r="G335" s="96"/>
      <c r="H335" s="96"/>
      <c r="I335" s="96"/>
      <c r="J335" s="96"/>
      <c r="K335" s="96"/>
      <c r="L335" s="96"/>
      <c r="M335" s="100"/>
    </row>
    <row r="336" spans="2:16" ht="19.899999999999999" customHeight="1" x14ac:dyDescent="0.25">
      <c r="B336" s="82" t="s">
        <v>103</v>
      </c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20"/>
    </row>
    <row r="337" spans="2:17" ht="15" customHeight="1" x14ac:dyDescent="0.25">
      <c r="B337" s="83" t="s">
        <v>190</v>
      </c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61" t="s">
        <v>12</v>
      </c>
      <c r="N337" s="61" t="s">
        <v>11</v>
      </c>
      <c r="O337" s="1"/>
    </row>
    <row r="338" spans="2:17" ht="15" customHeight="1" x14ac:dyDescent="0.25">
      <c r="B338" s="84">
        <f>B339+B346+B353+B360+B367</f>
        <v>667</v>
      </c>
      <c r="C338" s="84"/>
      <c r="D338" s="85" t="s">
        <v>191</v>
      </c>
      <c r="E338" s="85"/>
      <c r="F338" s="85"/>
      <c r="G338" s="85"/>
      <c r="H338" s="85"/>
      <c r="I338" s="85"/>
      <c r="J338" s="85"/>
      <c r="K338" s="85"/>
      <c r="L338" s="85"/>
      <c r="M338" s="11">
        <f>M339+M346+M353+M360+M367</f>
        <v>432</v>
      </c>
      <c r="N338" s="11">
        <f>N339+N346+N353+N360+N367</f>
        <v>235</v>
      </c>
      <c r="O338" s="1"/>
    </row>
    <row r="339" spans="2:17" ht="15" customHeight="1" x14ac:dyDescent="0.25">
      <c r="B339" s="78">
        <f>SUM(B340:E345)</f>
        <v>12</v>
      </c>
      <c r="C339" s="78"/>
      <c r="D339" s="78"/>
      <c r="E339" s="77" t="s">
        <v>148</v>
      </c>
      <c r="F339" s="77"/>
      <c r="G339" s="77"/>
      <c r="H339" s="77"/>
      <c r="I339" s="77"/>
      <c r="J339" s="77"/>
      <c r="K339" s="77"/>
      <c r="L339" s="77"/>
      <c r="M339" s="14">
        <f>SUM(M340:M345)</f>
        <v>10</v>
      </c>
      <c r="N339" s="14">
        <f>SUM(N340:N345)</f>
        <v>2</v>
      </c>
      <c r="O339" s="1"/>
    </row>
    <row r="340" spans="2:17" ht="15" customHeight="1" x14ac:dyDescent="0.25">
      <c r="B340" s="69">
        <f>M340+N340</f>
        <v>2</v>
      </c>
      <c r="C340" s="69"/>
      <c r="D340" s="69"/>
      <c r="E340" s="69"/>
      <c r="F340" s="75" t="s">
        <v>88</v>
      </c>
      <c r="G340" s="75"/>
      <c r="H340" s="75"/>
      <c r="I340" s="75"/>
      <c r="J340" s="75"/>
      <c r="K340" s="75"/>
      <c r="L340" s="75"/>
      <c r="M340" s="60">
        <v>2</v>
      </c>
      <c r="N340" s="60">
        <v>0</v>
      </c>
      <c r="O340" s="1"/>
    </row>
    <row r="341" spans="2:17" ht="15" customHeight="1" x14ac:dyDescent="0.25">
      <c r="B341" s="69">
        <f t="shared" ref="B341:B345" si="16">M341+N341</f>
        <v>8</v>
      </c>
      <c r="C341" s="69"/>
      <c r="D341" s="69"/>
      <c r="E341" s="69"/>
      <c r="F341" s="75" t="s">
        <v>89</v>
      </c>
      <c r="G341" s="75"/>
      <c r="H341" s="75"/>
      <c r="I341" s="75"/>
      <c r="J341" s="75"/>
      <c r="K341" s="75"/>
      <c r="L341" s="75"/>
      <c r="M341" s="60">
        <v>7</v>
      </c>
      <c r="N341" s="60">
        <v>1</v>
      </c>
      <c r="O341" s="1"/>
    </row>
    <row r="342" spans="2:17" ht="15" customHeight="1" x14ac:dyDescent="0.25">
      <c r="B342" s="69">
        <f t="shared" si="16"/>
        <v>2</v>
      </c>
      <c r="C342" s="69"/>
      <c r="D342" s="69"/>
      <c r="E342" s="69"/>
      <c r="F342" s="75" t="s">
        <v>90</v>
      </c>
      <c r="G342" s="75"/>
      <c r="H342" s="75"/>
      <c r="I342" s="75"/>
      <c r="J342" s="75"/>
      <c r="K342" s="75"/>
      <c r="L342" s="75"/>
      <c r="M342" s="60">
        <v>1</v>
      </c>
      <c r="N342" s="60">
        <v>1</v>
      </c>
      <c r="O342" s="1"/>
    </row>
    <row r="343" spans="2:17" ht="15" customHeight="1" x14ac:dyDescent="0.25">
      <c r="B343" s="69">
        <f t="shared" si="16"/>
        <v>0</v>
      </c>
      <c r="C343" s="69"/>
      <c r="D343" s="69"/>
      <c r="E343" s="69"/>
      <c r="F343" s="75" t="s">
        <v>91</v>
      </c>
      <c r="G343" s="75"/>
      <c r="H343" s="75"/>
      <c r="I343" s="75"/>
      <c r="J343" s="75"/>
      <c r="K343" s="75"/>
      <c r="L343" s="75"/>
      <c r="M343" s="60">
        <v>0</v>
      </c>
      <c r="N343" s="60">
        <v>0</v>
      </c>
      <c r="O343" s="1"/>
    </row>
    <row r="344" spans="2:17" ht="15" customHeight="1" x14ac:dyDescent="0.25">
      <c r="B344" s="69">
        <f t="shared" si="16"/>
        <v>0</v>
      </c>
      <c r="C344" s="69"/>
      <c r="D344" s="69"/>
      <c r="E344" s="69"/>
      <c r="F344" s="75" t="s">
        <v>92</v>
      </c>
      <c r="G344" s="75"/>
      <c r="H344" s="75"/>
      <c r="I344" s="75"/>
      <c r="J344" s="75"/>
      <c r="K344" s="75"/>
      <c r="L344" s="75"/>
      <c r="M344" s="60">
        <v>0</v>
      </c>
      <c r="N344" s="60">
        <v>0</v>
      </c>
      <c r="O344" s="1"/>
    </row>
    <row r="345" spans="2:17" ht="15" customHeight="1" x14ac:dyDescent="0.25">
      <c r="B345" s="69">
        <f t="shared" si="16"/>
        <v>0</v>
      </c>
      <c r="C345" s="69"/>
      <c r="D345" s="69"/>
      <c r="E345" s="69"/>
      <c r="F345" s="75" t="s">
        <v>130</v>
      </c>
      <c r="G345" s="75"/>
      <c r="H345" s="75"/>
      <c r="I345" s="75"/>
      <c r="J345" s="75"/>
      <c r="K345" s="75"/>
      <c r="L345" s="75"/>
      <c r="M345" s="60">
        <v>0</v>
      </c>
      <c r="N345" s="60">
        <v>0</v>
      </c>
      <c r="O345" s="1"/>
    </row>
    <row r="346" spans="2:17" ht="15" customHeight="1" x14ac:dyDescent="0.25">
      <c r="B346" s="78">
        <f>SUM(B347:E352)</f>
        <v>154</v>
      </c>
      <c r="C346" s="78"/>
      <c r="D346" s="78"/>
      <c r="E346" s="77" t="s">
        <v>93</v>
      </c>
      <c r="F346" s="77"/>
      <c r="G346" s="77"/>
      <c r="H346" s="77"/>
      <c r="I346" s="77"/>
      <c r="J346" s="77"/>
      <c r="K346" s="77"/>
      <c r="L346" s="77"/>
      <c r="M346" s="14">
        <f>SUM(M347:M352)</f>
        <v>104</v>
      </c>
      <c r="N346" s="14">
        <f>SUM(N347:N352)</f>
        <v>50</v>
      </c>
      <c r="O346" s="1"/>
    </row>
    <row r="347" spans="2:17" ht="15" customHeight="1" x14ac:dyDescent="0.25">
      <c r="B347" s="69">
        <f>M347+N347</f>
        <v>59</v>
      </c>
      <c r="C347" s="69"/>
      <c r="D347" s="69"/>
      <c r="E347" s="69"/>
      <c r="F347" s="75" t="s">
        <v>88</v>
      </c>
      <c r="G347" s="75"/>
      <c r="H347" s="75"/>
      <c r="I347" s="75"/>
      <c r="J347" s="75"/>
      <c r="K347" s="75"/>
      <c r="L347" s="75"/>
      <c r="M347" s="60">
        <v>40</v>
      </c>
      <c r="N347" s="60">
        <v>19</v>
      </c>
      <c r="O347" s="1"/>
    </row>
    <row r="348" spans="2:17" ht="15" customHeight="1" x14ac:dyDescent="0.25">
      <c r="B348" s="69">
        <f t="shared" ref="B348:B352" si="17">M348+N348</f>
        <v>52</v>
      </c>
      <c r="C348" s="69"/>
      <c r="D348" s="69"/>
      <c r="E348" s="69"/>
      <c r="F348" s="75" t="s">
        <v>89</v>
      </c>
      <c r="G348" s="75"/>
      <c r="H348" s="75"/>
      <c r="I348" s="75"/>
      <c r="J348" s="75"/>
      <c r="K348" s="75"/>
      <c r="L348" s="75"/>
      <c r="M348" s="60">
        <v>39</v>
      </c>
      <c r="N348" s="60">
        <v>13</v>
      </c>
      <c r="O348" s="1"/>
    </row>
    <row r="349" spans="2:17" ht="15" customHeight="1" x14ac:dyDescent="0.25">
      <c r="B349" s="69">
        <f t="shared" si="17"/>
        <v>33</v>
      </c>
      <c r="C349" s="69"/>
      <c r="D349" s="69"/>
      <c r="E349" s="69"/>
      <c r="F349" s="75" t="s">
        <v>90</v>
      </c>
      <c r="G349" s="75"/>
      <c r="H349" s="75"/>
      <c r="I349" s="75"/>
      <c r="J349" s="75"/>
      <c r="K349" s="75"/>
      <c r="L349" s="75"/>
      <c r="M349" s="60">
        <v>17</v>
      </c>
      <c r="N349" s="60">
        <v>16</v>
      </c>
      <c r="O349" s="1"/>
      <c r="Q349" s="10"/>
    </row>
    <row r="350" spans="2:17" ht="15" customHeight="1" x14ac:dyDescent="0.25">
      <c r="B350" s="69">
        <f t="shared" si="17"/>
        <v>7</v>
      </c>
      <c r="C350" s="69"/>
      <c r="D350" s="69"/>
      <c r="E350" s="69"/>
      <c r="F350" s="75" t="s">
        <v>91</v>
      </c>
      <c r="G350" s="75"/>
      <c r="H350" s="75"/>
      <c r="I350" s="75"/>
      <c r="J350" s="75"/>
      <c r="K350" s="75"/>
      <c r="L350" s="75"/>
      <c r="M350" s="60">
        <v>6</v>
      </c>
      <c r="N350" s="60">
        <v>1</v>
      </c>
      <c r="O350" s="1"/>
    </row>
    <row r="351" spans="2:17" ht="15" customHeight="1" x14ac:dyDescent="0.25">
      <c r="B351" s="69">
        <f t="shared" si="17"/>
        <v>3</v>
      </c>
      <c r="C351" s="69"/>
      <c r="D351" s="69"/>
      <c r="E351" s="69"/>
      <c r="F351" s="75" t="s">
        <v>92</v>
      </c>
      <c r="G351" s="75"/>
      <c r="H351" s="75"/>
      <c r="I351" s="75"/>
      <c r="J351" s="75"/>
      <c r="K351" s="75"/>
      <c r="L351" s="75"/>
      <c r="M351" s="60">
        <v>2</v>
      </c>
      <c r="N351" s="60">
        <v>1</v>
      </c>
      <c r="O351" s="1"/>
    </row>
    <row r="352" spans="2:17" ht="15" customHeight="1" x14ac:dyDescent="0.25">
      <c r="B352" s="69">
        <f t="shared" si="17"/>
        <v>0</v>
      </c>
      <c r="C352" s="69"/>
      <c r="D352" s="69"/>
      <c r="E352" s="69"/>
      <c r="F352" s="75" t="s">
        <v>131</v>
      </c>
      <c r="G352" s="75"/>
      <c r="H352" s="75"/>
      <c r="I352" s="75"/>
      <c r="J352" s="75"/>
      <c r="K352" s="75"/>
      <c r="L352" s="75"/>
      <c r="M352" s="60">
        <v>0</v>
      </c>
      <c r="N352" s="60">
        <v>0</v>
      </c>
      <c r="O352" s="1"/>
    </row>
    <row r="353" spans="2:17" ht="14.45" customHeight="1" x14ac:dyDescent="0.25">
      <c r="B353" s="78">
        <f>SUM(B354:E359)</f>
        <v>466</v>
      </c>
      <c r="C353" s="78"/>
      <c r="D353" s="78"/>
      <c r="E353" s="79" t="s">
        <v>94</v>
      </c>
      <c r="F353" s="80"/>
      <c r="G353" s="80"/>
      <c r="H353" s="80"/>
      <c r="I353" s="80"/>
      <c r="J353" s="80"/>
      <c r="K353" s="80"/>
      <c r="L353" s="81"/>
      <c r="M353" s="14">
        <f>SUM(M354:M359)</f>
        <v>294</v>
      </c>
      <c r="N353" s="14">
        <f>SUM(N354:N359)</f>
        <v>172</v>
      </c>
      <c r="O353" s="1"/>
    </row>
    <row r="354" spans="2:17" ht="15" customHeight="1" x14ac:dyDescent="0.25">
      <c r="B354" s="69">
        <f>M354+N354</f>
        <v>180</v>
      </c>
      <c r="C354" s="69"/>
      <c r="D354" s="69"/>
      <c r="E354" s="69"/>
      <c r="F354" s="75" t="s">
        <v>88</v>
      </c>
      <c r="G354" s="75"/>
      <c r="H354" s="75"/>
      <c r="I354" s="75"/>
      <c r="J354" s="75"/>
      <c r="K354" s="75"/>
      <c r="L354" s="75"/>
      <c r="M354" s="60">
        <v>104</v>
      </c>
      <c r="N354" s="60">
        <v>76</v>
      </c>
      <c r="O354" s="1"/>
    </row>
    <row r="355" spans="2:17" ht="15" customHeight="1" x14ac:dyDescent="0.25">
      <c r="B355" s="69">
        <f t="shared" ref="B355:B359" si="18">M355+N355</f>
        <v>79</v>
      </c>
      <c r="C355" s="69"/>
      <c r="D355" s="69"/>
      <c r="E355" s="69"/>
      <c r="F355" s="75" t="s">
        <v>89</v>
      </c>
      <c r="G355" s="75"/>
      <c r="H355" s="75"/>
      <c r="I355" s="75"/>
      <c r="J355" s="75"/>
      <c r="K355" s="75"/>
      <c r="L355" s="75"/>
      <c r="M355" s="60">
        <v>61</v>
      </c>
      <c r="N355" s="60">
        <v>18</v>
      </c>
      <c r="O355" s="1"/>
    </row>
    <row r="356" spans="2:17" ht="15" customHeight="1" x14ac:dyDescent="0.25">
      <c r="B356" s="69">
        <f t="shared" si="18"/>
        <v>143</v>
      </c>
      <c r="C356" s="69"/>
      <c r="D356" s="69"/>
      <c r="E356" s="69"/>
      <c r="F356" s="75" t="s">
        <v>90</v>
      </c>
      <c r="G356" s="75"/>
      <c r="H356" s="75"/>
      <c r="I356" s="75"/>
      <c r="J356" s="75"/>
      <c r="K356" s="75"/>
      <c r="L356" s="75"/>
      <c r="M356" s="60">
        <v>89</v>
      </c>
      <c r="N356" s="60">
        <v>54</v>
      </c>
      <c r="O356" s="1"/>
      <c r="P356" s="10"/>
      <c r="Q356" s="10"/>
    </row>
    <row r="357" spans="2:17" ht="15" customHeight="1" x14ac:dyDescent="0.25">
      <c r="B357" s="69">
        <f t="shared" si="18"/>
        <v>17</v>
      </c>
      <c r="C357" s="69"/>
      <c r="D357" s="69"/>
      <c r="E357" s="69"/>
      <c r="F357" s="75" t="s">
        <v>91</v>
      </c>
      <c r="G357" s="75"/>
      <c r="H357" s="75"/>
      <c r="I357" s="75"/>
      <c r="J357" s="75"/>
      <c r="K357" s="75"/>
      <c r="L357" s="75"/>
      <c r="M357" s="60">
        <v>12</v>
      </c>
      <c r="N357" s="60">
        <v>5</v>
      </c>
      <c r="O357" s="1"/>
    </row>
    <row r="358" spans="2:17" ht="15" customHeight="1" x14ac:dyDescent="0.25">
      <c r="B358" s="69">
        <f t="shared" si="18"/>
        <v>47</v>
      </c>
      <c r="C358" s="69"/>
      <c r="D358" s="69"/>
      <c r="E358" s="69"/>
      <c r="F358" s="75" t="s">
        <v>92</v>
      </c>
      <c r="G358" s="75"/>
      <c r="H358" s="75"/>
      <c r="I358" s="75"/>
      <c r="J358" s="75"/>
      <c r="K358" s="75"/>
      <c r="L358" s="75"/>
      <c r="M358" s="60">
        <v>28</v>
      </c>
      <c r="N358" s="60">
        <v>19</v>
      </c>
      <c r="O358" s="1"/>
    </row>
    <row r="359" spans="2:17" ht="15" customHeight="1" x14ac:dyDescent="0.25">
      <c r="B359" s="69">
        <f t="shared" si="18"/>
        <v>0</v>
      </c>
      <c r="C359" s="69"/>
      <c r="D359" s="69"/>
      <c r="E359" s="69"/>
      <c r="F359" s="75" t="s">
        <v>130</v>
      </c>
      <c r="G359" s="75"/>
      <c r="H359" s="75"/>
      <c r="I359" s="75"/>
      <c r="J359" s="75"/>
      <c r="K359" s="75"/>
      <c r="L359" s="75"/>
      <c r="M359" s="60">
        <v>0</v>
      </c>
      <c r="N359" s="60">
        <v>0</v>
      </c>
      <c r="O359" s="1"/>
    </row>
    <row r="360" spans="2:17" ht="15" customHeight="1" x14ac:dyDescent="0.25">
      <c r="B360" s="78">
        <f>SUM(B361:E366)</f>
        <v>18</v>
      </c>
      <c r="C360" s="78"/>
      <c r="D360" s="78"/>
      <c r="E360" s="77" t="s">
        <v>95</v>
      </c>
      <c r="F360" s="77"/>
      <c r="G360" s="77"/>
      <c r="H360" s="77"/>
      <c r="I360" s="77"/>
      <c r="J360" s="77"/>
      <c r="K360" s="77"/>
      <c r="L360" s="77"/>
      <c r="M360" s="17">
        <f>SUM(M361:M366)</f>
        <v>13</v>
      </c>
      <c r="N360" s="17">
        <f>SUM(N361:N366)</f>
        <v>5</v>
      </c>
      <c r="O360" s="1"/>
    </row>
    <row r="361" spans="2:17" ht="15" customHeight="1" x14ac:dyDescent="0.25">
      <c r="B361" s="69">
        <f>M361+N361</f>
        <v>10</v>
      </c>
      <c r="C361" s="69"/>
      <c r="D361" s="69"/>
      <c r="E361" s="69"/>
      <c r="F361" s="75" t="s">
        <v>88</v>
      </c>
      <c r="G361" s="75"/>
      <c r="H361" s="75"/>
      <c r="I361" s="75"/>
      <c r="J361" s="75"/>
      <c r="K361" s="75"/>
      <c r="L361" s="75"/>
      <c r="M361" s="60">
        <v>7</v>
      </c>
      <c r="N361" s="60">
        <v>3</v>
      </c>
      <c r="O361" s="1"/>
    </row>
    <row r="362" spans="2:17" ht="15" customHeight="1" x14ac:dyDescent="0.25">
      <c r="B362" s="69">
        <f t="shared" ref="B362:B366" si="19">M362+N362</f>
        <v>1</v>
      </c>
      <c r="C362" s="69"/>
      <c r="D362" s="69"/>
      <c r="E362" s="69"/>
      <c r="F362" s="75" t="s">
        <v>89</v>
      </c>
      <c r="G362" s="75"/>
      <c r="H362" s="75"/>
      <c r="I362" s="75"/>
      <c r="J362" s="75"/>
      <c r="K362" s="75"/>
      <c r="L362" s="75"/>
      <c r="M362" s="60">
        <v>1</v>
      </c>
      <c r="N362" s="60">
        <v>0</v>
      </c>
      <c r="O362" s="1"/>
    </row>
    <row r="363" spans="2:17" ht="15" customHeight="1" x14ac:dyDescent="0.25">
      <c r="B363" s="69">
        <f t="shared" si="19"/>
        <v>5</v>
      </c>
      <c r="C363" s="69"/>
      <c r="D363" s="69"/>
      <c r="E363" s="69"/>
      <c r="F363" s="75" t="s">
        <v>90</v>
      </c>
      <c r="G363" s="75"/>
      <c r="H363" s="75"/>
      <c r="I363" s="75"/>
      <c r="J363" s="75"/>
      <c r="K363" s="75"/>
      <c r="L363" s="75"/>
      <c r="M363" s="60">
        <v>3</v>
      </c>
      <c r="N363" s="60">
        <v>2</v>
      </c>
      <c r="O363" s="1"/>
    </row>
    <row r="364" spans="2:17" ht="15" customHeight="1" x14ac:dyDescent="0.25">
      <c r="B364" s="69">
        <f t="shared" si="19"/>
        <v>0</v>
      </c>
      <c r="C364" s="69"/>
      <c r="D364" s="69"/>
      <c r="E364" s="69"/>
      <c r="F364" s="75" t="s">
        <v>91</v>
      </c>
      <c r="G364" s="75"/>
      <c r="H364" s="75"/>
      <c r="I364" s="75"/>
      <c r="J364" s="75"/>
      <c r="K364" s="75"/>
      <c r="L364" s="75"/>
      <c r="M364" s="60">
        <v>0</v>
      </c>
      <c r="N364" s="60">
        <v>0</v>
      </c>
      <c r="O364" s="1"/>
    </row>
    <row r="365" spans="2:17" ht="15" customHeight="1" x14ac:dyDescent="0.25">
      <c r="B365" s="69">
        <f t="shared" si="19"/>
        <v>2</v>
      </c>
      <c r="C365" s="69"/>
      <c r="D365" s="69"/>
      <c r="E365" s="69"/>
      <c r="F365" s="75" t="s">
        <v>92</v>
      </c>
      <c r="G365" s="75"/>
      <c r="H365" s="75"/>
      <c r="I365" s="75"/>
      <c r="J365" s="75"/>
      <c r="K365" s="75"/>
      <c r="L365" s="75"/>
      <c r="M365" s="60">
        <v>2</v>
      </c>
      <c r="N365" s="60">
        <v>0</v>
      </c>
      <c r="O365" s="1"/>
    </row>
    <row r="366" spans="2:17" ht="15" customHeight="1" x14ac:dyDescent="0.25">
      <c r="B366" s="69">
        <f t="shared" si="19"/>
        <v>0</v>
      </c>
      <c r="C366" s="69"/>
      <c r="D366" s="69"/>
      <c r="E366" s="69"/>
      <c r="F366" s="75" t="s">
        <v>130</v>
      </c>
      <c r="G366" s="75"/>
      <c r="H366" s="75"/>
      <c r="I366" s="75"/>
      <c r="J366" s="75"/>
      <c r="K366" s="75"/>
      <c r="L366" s="75"/>
      <c r="M366" s="60">
        <v>0</v>
      </c>
      <c r="N366" s="60">
        <v>0</v>
      </c>
      <c r="O366" s="1"/>
    </row>
    <row r="367" spans="2:17" ht="15" customHeight="1" x14ac:dyDescent="0.25">
      <c r="B367" s="76">
        <f>SUM(B368:E373)</f>
        <v>17</v>
      </c>
      <c r="C367" s="76"/>
      <c r="D367" s="76"/>
      <c r="E367" s="77" t="s">
        <v>105</v>
      </c>
      <c r="F367" s="77"/>
      <c r="G367" s="77"/>
      <c r="H367" s="77"/>
      <c r="I367" s="77"/>
      <c r="J367" s="77"/>
      <c r="K367" s="77"/>
      <c r="L367" s="77"/>
      <c r="M367" s="14">
        <f>SUM(M368:M373)</f>
        <v>11</v>
      </c>
      <c r="N367" s="14">
        <f>SUM(N368:N373)</f>
        <v>6</v>
      </c>
      <c r="O367" s="1"/>
    </row>
    <row r="368" spans="2:17" ht="15" customHeight="1" x14ac:dyDescent="0.25">
      <c r="B368" s="74">
        <f>M368+N368</f>
        <v>12</v>
      </c>
      <c r="C368" s="74"/>
      <c r="D368" s="74"/>
      <c r="E368" s="74"/>
      <c r="F368" s="75" t="s">
        <v>88</v>
      </c>
      <c r="G368" s="75"/>
      <c r="H368" s="75"/>
      <c r="I368" s="75"/>
      <c r="J368" s="75"/>
      <c r="K368" s="75"/>
      <c r="L368" s="75"/>
      <c r="M368" s="60">
        <v>7</v>
      </c>
      <c r="N368" s="60">
        <v>5</v>
      </c>
      <c r="O368" s="1"/>
    </row>
    <row r="369" spans="2:15" ht="15" customHeight="1" x14ac:dyDescent="0.25">
      <c r="B369" s="74">
        <f t="shared" ref="B369:B373" si="20">M369+N369</f>
        <v>2</v>
      </c>
      <c r="C369" s="74"/>
      <c r="D369" s="74"/>
      <c r="E369" s="74"/>
      <c r="F369" s="75" t="s">
        <v>89</v>
      </c>
      <c r="G369" s="75"/>
      <c r="H369" s="75"/>
      <c r="I369" s="75"/>
      <c r="J369" s="75"/>
      <c r="K369" s="75"/>
      <c r="L369" s="75"/>
      <c r="M369" s="60">
        <v>2</v>
      </c>
      <c r="N369" s="60">
        <v>0</v>
      </c>
      <c r="O369" s="1"/>
    </row>
    <row r="370" spans="2:15" ht="15" customHeight="1" x14ac:dyDescent="0.25">
      <c r="B370" s="74">
        <f t="shared" si="20"/>
        <v>3</v>
      </c>
      <c r="C370" s="74"/>
      <c r="D370" s="74"/>
      <c r="E370" s="74"/>
      <c r="F370" s="75" t="s">
        <v>90</v>
      </c>
      <c r="G370" s="75"/>
      <c r="H370" s="75"/>
      <c r="I370" s="75"/>
      <c r="J370" s="75"/>
      <c r="K370" s="75"/>
      <c r="L370" s="75"/>
      <c r="M370" s="60">
        <v>2</v>
      </c>
      <c r="N370" s="60">
        <v>1</v>
      </c>
      <c r="O370" s="1"/>
    </row>
    <row r="371" spans="2:15" ht="15" customHeight="1" x14ac:dyDescent="0.25">
      <c r="B371" s="74">
        <f t="shared" si="20"/>
        <v>0</v>
      </c>
      <c r="C371" s="74"/>
      <c r="D371" s="74"/>
      <c r="E371" s="74"/>
      <c r="F371" s="75" t="s">
        <v>91</v>
      </c>
      <c r="G371" s="75"/>
      <c r="H371" s="75"/>
      <c r="I371" s="75"/>
      <c r="J371" s="75"/>
      <c r="K371" s="75"/>
      <c r="L371" s="75"/>
      <c r="M371" s="60">
        <v>0</v>
      </c>
      <c r="N371" s="60">
        <v>0</v>
      </c>
      <c r="O371" s="1"/>
    </row>
    <row r="372" spans="2:15" ht="15" customHeight="1" x14ac:dyDescent="0.25">
      <c r="B372" s="74">
        <f t="shared" si="20"/>
        <v>0</v>
      </c>
      <c r="C372" s="74"/>
      <c r="D372" s="74"/>
      <c r="E372" s="74"/>
      <c r="F372" s="75" t="s">
        <v>92</v>
      </c>
      <c r="G372" s="75"/>
      <c r="H372" s="75"/>
      <c r="I372" s="75"/>
      <c r="J372" s="75"/>
      <c r="K372" s="75"/>
      <c r="L372" s="75"/>
      <c r="M372" s="60">
        <v>0</v>
      </c>
      <c r="N372" s="60">
        <v>0</v>
      </c>
      <c r="O372" s="1"/>
    </row>
    <row r="373" spans="2:15" ht="15" customHeight="1" x14ac:dyDescent="0.25">
      <c r="B373" s="74">
        <f t="shared" si="20"/>
        <v>0</v>
      </c>
      <c r="C373" s="74"/>
      <c r="D373" s="74"/>
      <c r="E373" s="74"/>
      <c r="F373" s="75" t="s">
        <v>130</v>
      </c>
      <c r="G373" s="75"/>
      <c r="H373" s="75"/>
      <c r="I373" s="75"/>
      <c r="J373" s="75"/>
      <c r="K373" s="75"/>
      <c r="L373" s="75"/>
      <c r="M373" s="60">
        <v>0</v>
      </c>
      <c r="N373" s="60">
        <v>0</v>
      </c>
      <c r="O373" s="1"/>
    </row>
    <row r="374" spans="2:15" x14ac:dyDescent="0.25">
      <c r="B374" s="1"/>
      <c r="C374" s="1"/>
      <c r="D374" s="1"/>
      <c r="E374" s="1"/>
      <c r="F374" s="1"/>
      <c r="G374" s="1"/>
      <c r="H374" s="1"/>
      <c r="I374" s="1"/>
      <c r="J374" s="4"/>
      <c r="K374" s="4"/>
      <c r="L374" s="4"/>
      <c r="M374" s="1"/>
      <c r="N374" s="1"/>
      <c r="O374" s="1"/>
    </row>
  </sheetData>
  <mergeCells count="585">
    <mergeCell ref="B74:N75"/>
    <mergeCell ref="H209:M209"/>
    <mergeCell ref="H210:M210"/>
    <mergeCell ref="D211:M211"/>
    <mergeCell ref="H212:M212"/>
    <mergeCell ref="H213:M213"/>
    <mergeCell ref="H214:M214"/>
    <mergeCell ref="D215:M215"/>
    <mergeCell ref="H216:M216"/>
    <mergeCell ref="H217:M217"/>
    <mergeCell ref="H200:M200"/>
    <mergeCell ref="H201:M201"/>
    <mergeCell ref="H202:M202"/>
    <mergeCell ref="D203:M203"/>
    <mergeCell ref="H204:M204"/>
    <mergeCell ref="H205:M205"/>
    <mergeCell ref="H206:M206"/>
    <mergeCell ref="D207:M207"/>
    <mergeCell ref="H208:M208"/>
    <mergeCell ref="B29:G29"/>
    <mergeCell ref="H29:N29"/>
    <mergeCell ref="B30:G30"/>
    <mergeCell ref="H30:N30"/>
    <mergeCell ref="B31:N31"/>
    <mergeCell ref="B32:L32"/>
    <mergeCell ref="B38:J38"/>
    <mergeCell ref="K38:L38"/>
    <mergeCell ref="B43:J43"/>
    <mergeCell ref="K43:L43"/>
    <mergeCell ref="B39:J39"/>
    <mergeCell ref="H42:L42"/>
    <mergeCell ref="B256:H256"/>
    <mergeCell ref="I256:N256"/>
    <mergeCell ref="B258:H258"/>
    <mergeCell ref="I258:N258"/>
    <mergeCell ref="B209:G209"/>
    <mergeCell ref="B210:G210"/>
    <mergeCell ref="B44:J44"/>
    <mergeCell ref="B45:D45"/>
    <mergeCell ref="E45:L45"/>
    <mergeCell ref="B46:G46"/>
    <mergeCell ref="H46:L46"/>
    <mergeCell ref="B178:M178"/>
    <mergeCell ref="D179:M179"/>
    <mergeCell ref="H180:M180"/>
    <mergeCell ref="H181:M181"/>
    <mergeCell ref="H182:M182"/>
    <mergeCell ref="D183:M183"/>
    <mergeCell ref="H184:M184"/>
    <mergeCell ref="H185:M185"/>
    <mergeCell ref="H186:M186"/>
    <mergeCell ref="D187:M187"/>
    <mergeCell ref="B47:J47"/>
    <mergeCell ref="K47:L47"/>
    <mergeCell ref="B48:J48"/>
    <mergeCell ref="K48:L48"/>
    <mergeCell ref="B49:J49"/>
    <mergeCell ref="K49:L49"/>
    <mergeCell ref="K39:L39"/>
    <mergeCell ref="B42:G42"/>
    <mergeCell ref="B26:C26"/>
    <mergeCell ref="D26:N26"/>
    <mergeCell ref="B27:C27"/>
    <mergeCell ref="D27:N27"/>
    <mergeCell ref="B28:G28"/>
    <mergeCell ref="H28:N28"/>
    <mergeCell ref="B36:J36"/>
    <mergeCell ref="K36:L36"/>
    <mergeCell ref="B37:J37"/>
    <mergeCell ref="K37:L37"/>
    <mergeCell ref="B33:C33"/>
    <mergeCell ref="D33:L33"/>
    <mergeCell ref="B34:D34"/>
    <mergeCell ref="E34:L34"/>
    <mergeCell ref="B35:G35"/>
    <mergeCell ref="H35:L35"/>
    <mergeCell ref="B53:J53"/>
    <mergeCell ref="K53:L53"/>
    <mergeCell ref="B54:J54"/>
    <mergeCell ref="K54:L54"/>
    <mergeCell ref="B55:J55"/>
    <mergeCell ref="K55:L55"/>
    <mergeCell ref="B56:J56"/>
    <mergeCell ref="K56:L56"/>
    <mergeCell ref="B50:J50"/>
    <mergeCell ref="K50:L50"/>
    <mergeCell ref="B51:J51"/>
    <mergeCell ref="K51:L51"/>
    <mergeCell ref="B62:J62"/>
    <mergeCell ref="K62:L62"/>
    <mergeCell ref="B64:J64"/>
    <mergeCell ref="K64:L64"/>
    <mergeCell ref="B60:J60"/>
    <mergeCell ref="K60:L60"/>
    <mergeCell ref="B61:J61"/>
    <mergeCell ref="K61:L61"/>
    <mergeCell ref="B57:J57"/>
    <mergeCell ref="K57:L57"/>
    <mergeCell ref="B59:G59"/>
    <mergeCell ref="H59:L59"/>
    <mergeCell ref="B69:N69"/>
    <mergeCell ref="C70:I70"/>
    <mergeCell ref="J70:N70"/>
    <mergeCell ref="B71:I71"/>
    <mergeCell ref="J71:N71"/>
    <mergeCell ref="B73:I73"/>
    <mergeCell ref="J73:N73"/>
    <mergeCell ref="B65:J65"/>
    <mergeCell ref="K65:L65"/>
    <mergeCell ref="B66:G66"/>
    <mergeCell ref="H66:L66"/>
    <mergeCell ref="B67:K67"/>
    <mergeCell ref="B68:K68"/>
    <mergeCell ref="B72:I72"/>
    <mergeCell ref="J72:N72"/>
    <mergeCell ref="B84:N84"/>
    <mergeCell ref="B85:N85"/>
    <mergeCell ref="B86:L86"/>
    <mergeCell ref="C87:L87"/>
    <mergeCell ref="B88:D88"/>
    <mergeCell ref="E88:L88"/>
    <mergeCell ref="B76:N76"/>
    <mergeCell ref="B77:C77"/>
    <mergeCell ref="D77:K77"/>
    <mergeCell ref="L77:N77"/>
    <mergeCell ref="B78:C78"/>
    <mergeCell ref="D78:K78"/>
    <mergeCell ref="L78:N78"/>
    <mergeCell ref="M79:N79"/>
    <mergeCell ref="M80:N80"/>
    <mergeCell ref="B79:J80"/>
    <mergeCell ref="B82:C82"/>
    <mergeCell ref="D82:N82"/>
    <mergeCell ref="B96:G96"/>
    <mergeCell ref="H96:L96"/>
    <mergeCell ref="B97:K97"/>
    <mergeCell ref="B98:K98"/>
    <mergeCell ref="B99:D99"/>
    <mergeCell ref="E99:L99"/>
    <mergeCell ref="B89:G89"/>
    <mergeCell ref="H89:L89"/>
    <mergeCell ref="B90:K90"/>
    <mergeCell ref="B91:K91"/>
    <mergeCell ref="B92:K92"/>
    <mergeCell ref="B93:K93"/>
    <mergeCell ref="B106:K106"/>
    <mergeCell ref="B107:K107"/>
    <mergeCell ref="B108:K108"/>
    <mergeCell ref="B109:G109"/>
    <mergeCell ref="H109:L109"/>
    <mergeCell ref="B100:G100"/>
    <mergeCell ref="H100:L100"/>
    <mergeCell ref="B101:K101"/>
    <mergeCell ref="B102:K102"/>
    <mergeCell ref="B103:K103"/>
    <mergeCell ref="B104:K104"/>
    <mergeCell ref="B116:G116"/>
    <mergeCell ref="H116:L116"/>
    <mergeCell ref="B117:K117"/>
    <mergeCell ref="B118:K118"/>
    <mergeCell ref="B119:N119"/>
    <mergeCell ref="B110:K110"/>
    <mergeCell ref="B111:K111"/>
    <mergeCell ref="B112:K112"/>
    <mergeCell ref="B113:K113"/>
    <mergeCell ref="B114:K114"/>
    <mergeCell ref="B115:K115"/>
    <mergeCell ref="B125:N125"/>
    <mergeCell ref="B126:N126"/>
    <mergeCell ref="B127:N127"/>
    <mergeCell ref="B128:L128"/>
    <mergeCell ref="C129:L129"/>
    <mergeCell ref="B130:D130"/>
    <mergeCell ref="E130:L130"/>
    <mergeCell ref="B120:L120"/>
    <mergeCell ref="C121:L121"/>
    <mergeCell ref="B122:D122"/>
    <mergeCell ref="E122:L122"/>
    <mergeCell ref="B123:K123"/>
    <mergeCell ref="B124:K124"/>
    <mergeCell ref="H136:L136"/>
    <mergeCell ref="B137:K137"/>
    <mergeCell ref="B139:D139"/>
    <mergeCell ref="E139:L139"/>
    <mergeCell ref="B131:G131"/>
    <mergeCell ref="H131:L131"/>
    <mergeCell ref="B132:K132"/>
    <mergeCell ref="B133:K133"/>
    <mergeCell ref="B134:J134"/>
    <mergeCell ref="B138:J138"/>
    <mergeCell ref="B171:N171"/>
    <mergeCell ref="B174:C174"/>
    <mergeCell ref="D174:L174"/>
    <mergeCell ref="B151:K151"/>
    <mergeCell ref="B152:K152"/>
    <mergeCell ref="B153:K153"/>
    <mergeCell ref="B154:K154"/>
    <mergeCell ref="B155:K155"/>
    <mergeCell ref="C172:N172"/>
    <mergeCell ref="B173:L173"/>
    <mergeCell ref="B156:K156"/>
    <mergeCell ref="B162:N162"/>
    <mergeCell ref="C163:N163"/>
    <mergeCell ref="C164:M164"/>
    <mergeCell ref="C165:M165"/>
    <mergeCell ref="B160:N161"/>
    <mergeCell ref="B169:N170"/>
    <mergeCell ref="C168:M168"/>
    <mergeCell ref="C166:N166"/>
    <mergeCell ref="B179:C179"/>
    <mergeCell ref="B180:G180"/>
    <mergeCell ref="B181:G181"/>
    <mergeCell ref="B175:C175"/>
    <mergeCell ref="D175:L175"/>
    <mergeCell ref="B176:C176"/>
    <mergeCell ref="D176:L176"/>
    <mergeCell ref="B185:G185"/>
    <mergeCell ref="B186:G186"/>
    <mergeCell ref="B187:C187"/>
    <mergeCell ref="B182:G182"/>
    <mergeCell ref="B183:C183"/>
    <mergeCell ref="B184:G184"/>
    <mergeCell ref="B191:C191"/>
    <mergeCell ref="B192:G192"/>
    <mergeCell ref="B193:G193"/>
    <mergeCell ref="B188:G188"/>
    <mergeCell ref="B189:G189"/>
    <mergeCell ref="B190:G190"/>
    <mergeCell ref="H188:M188"/>
    <mergeCell ref="H189:M189"/>
    <mergeCell ref="H190:M190"/>
    <mergeCell ref="D191:M191"/>
    <mergeCell ref="H192:M192"/>
    <mergeCell ref="H193:M193"/>
    <mergeCell ref="B197:G197"/>
    <mergeCell ref="B198:G198"/>
    <mergeCell ref="B199:C199"/>
    <mergeCell ref="B194:G194"/>
    <mergeCell ref="B195:C195"/>
    <mergeCell ref="B196:G196"/>
    <mergeCell ref="H194:M194"/>
    <mergeCell ref="D195:M195"/>
    <mergeCell ref="H196:M196"/>
    <mergeCell ref="H197:M197"/>
    <mergeCell ref="H198:M198"/>
    <mergeCell ref="D199:M199"/>
    <mergeCell ref="B211:C211"/>
    <mergeCell ref="B212:G212"/>
    <mergeCell ref="B213:G213"/>
    <mergeCell ref="B200:G200"/>
    <mergeCell ref="B201:G201"/>
    <mergeCell ref="B202:G202"/>
    <mergeCell ref="B203:C203"/>
    <mergeCell ref="B204:G204"/>
    <mergeCell ref="B205:G205"/>
    <mergeCell ref="B206:G206"/>
    <mergeCell ref="B207:C207"/>
    <mergeCell ref="B208:G208"/>
    <mergeCell ref="B217:G217"/>
    <mergeCell ref="B218:G218"/>
    <mergeCell ref="B219:C219"/>
    <mergeCell ref="B214:G214"/>
    <mergeCell ref="B215:C215"/>
    <mergeCell ref="B216:G216"/>
    <mergeCell ref="H218:M218"/>
    <mergeCell ref="D219:M219"/>
    <mergeCell ref="B223:C223"/>
    <mergeCell ref="B224:G224"/>
    <mergeCell ref="B225:G225"/>
    <mergeCell ref="B220:G220"/>
    <mergeCell ref="B221:G221"/>
    <mergeCell ref="B222:G222"/>
    <mergeCell ref="H220:M220"/>
    <mergeCell ref="H221:M221"/>
    <mergeCell ref="H222:M222"/>
    <mergeCell ref="D223:M223"/>
    <mergeCell ref="H224:M224"/>
    <mergeCell ref="H225:M225"/>
    <mergeCell ref="B229:G229"/>
    <mergeCell ref="B230:G230"/>
    <mergeCell ref="B231:C231"/>
    <mergeCell ref="B226:G226"/>
    <mergeCell ref="B227:C227"/>
    <mergeCell ref="B228:G228"/>
    <mergeCell ref="H226:M226"/>
    <mergeCell ref="D227:M227"/>
    <mergeCell ref="H228:M228"/>
    <mergeCell ref="H229:M229"/>
    <mergeCell ref="H230:M230"/>
    <mergeCell ref="D231:M231"/>
    <mergeCell ref="B235:G235"/>
    <mergeCell ref="B236:C236"/>
    <mergeCell ref="B237:G237"/>
    <mergeCell ref="B232:G232"/>
    <mergeCell ref="B233:G233"/>
    <mergeCell ref="B234:G234"/>
    <mergeCell ref="H232:M232"/>
    <mergeCell ref="H233:M233"/>
    <mergeCell ref="H234:M234"/>
    <mergeCell ref="H235:M235"/>
    <mergeCell ref="D236:M236"/>
    <mergeCell ref="H237:M237"/>
    <mergeCell ref="B241:G241"/>
    <mergeCell ref="H241:N241"/>
    <mergeCell ref="H242:J242"/>
    <mergeCell ref="L242:N242"/>
    <mergeCell ref="B243:G243"/>
    <mergeCell ref="H243:J243"/>
    <mergeCell ref="L243:N243"/>
    <mergeCell ref="B238:G238"/>
    <mergeCell ref="B240:C240"/>
    <mergeCell ref="D240:N240"/>
    <mergeCell ref="H238:M238"/>
    <mergeCell ref="B247:G247"/>
    <mergeCell ref="H247:N247"/>
    <mergeCell ref="B248:G248"/>
    <mergeCell ref="H248:J248"/>
    <mergeCell ref="L248:N248"/>
    <mergeCell ref="B249:G249"/>
    <mergeCell ref="H249:J249"/>
    <mergeCell ref="L249:N249"/>
    <mergeCell ref="B244:G244"/>
    <mergeCell ref="H244:N244"/>
    <mergeCell ref="B245:G245"/>
    <mergeCell ref="H245:J245"/>
    <mergeCell ref="L245:N245"/>
    <mergeCell ref="B246:G246"/>
    <mergeCell ref="H246:J246"/>
    <mergeCell ref="L246:N246"/>
    <mergeCell ref="B253:G253"/>
    <mergeCell ref="H253:N253"/>
    <mergeCell ref="B254:C254"/>
    <mergeCell ref="D254:N254"/>
    <mergeCell ref="B255:G255"/>
    <mergeCell ref="H255:N255"/>
    <mergeCell ref="B250:C250"/>
    <mergeCell ref="D250:N250"/>
    <mergeCell ref="B251:G251"/>
    <mergeCell ref="H251:N251"/>
    <mergeCell ref="B252:G252"/>
    <mergeCell ref="H252:N252"/>
    <mergeCell ref="B263:C263"/>
    <mergeCell ref="D263:N263"/>
    <mergeCell ref="B264:G264"/>
    <mergeCell ref="H264:N264"/>
    <mergeCell ref="B265:G265"/>
    <mergeCell ref="H265:N265"/>
    <mergeCell ref="B257:G257"/>
    <mergeCell ref="H257:N257"/>
    <mergeCell ref="B259:G259"/>
    <mergeCell ref="H259:N259"/>
    <mergeCell ref="B261:G261"/>
    <mergeCell ref="H261:N261"/>
    <mergeCell ref="B262:H262"/>
    <mergeCell ref="I262:N262"/>
    <mergeCell ref="B260:H260"/>
    <mergeCell ref="I260:N260"/>
    <mergeCell ref="B270:G270"/>
    <mergeCell ref="H270:N270"/>
    <mergeCell ref="B271:H271"/>
    <mergeCell ref="I271:N271"/>
    <mergeCell ref="B272:I272"/>
    <mergeCell ref="J272:N272"/>
    <mergeCell ref="B266:G266"/>
    <mergeCell ref="H266:N266"/>
    <mergeCell ref="B267:G267"/>
    <mergeCell ref="H267:N267"/>
    <mergeCell ref="B269:N269"/>
    <mergeCell ref="B276:I276"/>
    <mergeCell ref="J276:N276"/>
    <mergeCell ref="B277:G277"/>
    <mergeCell ref="H277:N277"/>
    <mergeCell ref="B278:H278"/>
    <mergeCell ref="I278:N278"/>
    <mergeCell ref="B273:I273"/>
    <mergeCell ref="J273:N273"/>
    <mergeCell ref="B274:H274"/>
    <mergeCell ref="I274:N274"/>
    <mergeCell ref="B275:I275"/>
    <mergeCell ref="J275:N275"/>
    <mergeCell ref="B282:I282"/>
    <mergeCell ref="J282:N282"/>
    <mergeCell ref="B283:I283"/>
    <mergeCell ref="J283:N283"/>
    <mergeCell ref="B284:H284"/>
    <mergeCell ref="I284:N284"/>
    <mergeCell ref="B279:I279"/>
    <mergeCell ref="J279:N279"/>
    <mergeCell ref="B280:I280"/>
    <mergeCell ref="J280:N280"/>
    <mergeCell ref="B281:H281"/>
    <mergeCell ref="I281:N281"/>
    <mergeCell ref="B289:E289"/>
    <mergeCell ref="F289:L289"/>
    <mergeCell ref="B285:I285"/>
    <mergeCell ref="J285:N285"/>
    <mergeCell ref="B286:I286"/>
    <mergeCell ref="J286:N286"/>
    <mergeCell ref="B287:N287"/>
    <mergeCell ref="B288:L288"/>
    <mergeCell ref="B296:L296"/>
    <mergeCell ref="B292:N292"/>
    <mergeCell ref="B293:C293"/>
    <mergeCell ref="D293:N293"/>
    <mergeCell ref="B290:H290"/>
    <mergeCell ref="I290:L290"/>
    <mergeCell ref="B305:D305"/>
    <mergeCell ref="E305:L305"/>
    <mergeCell ref="B297:C297"/>
    <mergeCell ref="D297:L297"/>
    <mergeCell ref="B298:D298"/>
    <mergeCell ref="E298:L298"/>
    <mergeCell ref="B299:E299"/>
    <mergeCell ref="F299:L299"/>
    <mergeCell ref="B294:N294"/>
    <mergeCell ref="B295:N295"/>
    <mergeCell ref="B303:E303"/>
    <mergeCell ref="F303:L303"/>
    <mergeCell ref="B300:E300"/>
    <mergeCell ref="F300:L300"/>
    <mergeCell ref="B301:E301"/>
    <mergeCell ref="F301:L301"/>
    <mergeCell ref="B302:E302"/>
    <mergeCell ref="F302:L302"/>
    <mergeCell ref="B304:E304"/>
    <mergeCell ref="F304:L304"/>
    <mergeCell ref="B311:E311"/>
    <mergeCell ref="F311:L311"/>
    <mergeCell ref="B312:E312"/>
    <mergeCell ref="F312:L312"/>
    <mergeCell ref="B306:E306"/>
    <mergeCell ref="F306:L306"/>
    <mergeCell ref="B307:E307"/>
    <mergeCell ref="F307:L307"/>
    <mergeCell ref="B308:E308"/>
    <mergeCell ref="F308:L308"/>
    <mergeCell ref="B309:E309"/>
    <mergeCell ref="F309:L309"/>
    <mergeCell ref="B310:D310"/>
    <mergeCell ref="E310:L310"/>
    <mergeCell ref="B321:E321"/>
    <mergeCell ref="F321:L321"/>
    <mergeCell ref="B318:E318"/>
    <mergeCell ref="F318:L318"/>
    <mergeCell ref="B319:E319"/>
    <mergeCell ref="F319:L319"/>
    <mergeCell ref="B320:E320"/>
    <mergeCell ref="F320:L320"/>
    <mergeCell ref="B313:E313"/>
    <mergeCell ref="F313:L313"/>
    <mergeCell ref="B314:E314"/>
    <mergeCell ref="F314:L314"/>
    <mergeCell ref="B316:L316"/>
    <mergeCell ref="B317:C317"/>
    <mergeCell ref="D317:L317"/>
    <mergeCell ref="B315:E315"/>
    <mergeCell ref="F315:L315"/>
    <mergeCell ref="B323:M323"/>
    <mergeCell ref="B324:M324"/>
    <mergeCell ref="B333:E333"/>
    <mergeCell ref="F333:L333"/>
    <mergeCell ref="B335:E335"/>
    <mergeCell ref="B330:D330"/>
    <mergeCell ref="E330:L330"/>
    <mergeCell ref="B331:E331"/>
    <mergeCell ref="F331:L331"/>
    <mergeCell ref="B332:E332"/>
    <mergeCell ref="F332:L332"/>
    <mergeCell ref="F335:M335"/>
    <mergeCell ref="B334:M334"/>
    <mergeCell ref="B327:E327"/>
    <mergeCell ref="F327:L327"/>
    <mergeCell ref="B328:E328"/>
    <mergeCell ref="F328:L328"/>
    <mergeCell ref="B329:E329"/>
    <mergeCell ref="F329:L329"/>
    <mergeCell ref="B325:C325"/>
    <mergeCell ref="D325:L325"/>
    <mergeCell ref="B326:D326"/>
    <mergeCell ref="E326:L326"/>
    <mergeCell ref="B340:E340"/>
    <mergeCell ref="F340:L340"/>
    <mergeCell ref="B341:E341"/>
    <mergeCell ref="F341:L341"/>
    <mergeCell ref="B342:E342"/>
    <mergeCell ref="F342:L342"/>
    <mergeCell ref="B336:N336"/>
    <mergeCell ref="B337:L337"/>
    <mergeCell ref="B338:C338"/>
    <mergeCell ref="D338:L338"/>
    <mergeCell ref="B339:D339"/>
    <mergeCell ref="E339:L339"/>
    <mergeCell ref="B346:D346"/>
    <mergeCell ref="E346:L346"/>
    <mergeCell ref="B347:E347"/>
    <mergeCell ref="F347:L347"/>
    <mergeCell ref="B348:E348"/>
    <mergeCell ref="F348:L348"/>
    <mergeCell ref="B343:E343"/>
    <mergeCell ref="F343:L343"/>
    <mergeCell ref="B344:E344"/>
    <mergeCell ref="F344:L344"/>
    <mergeCell ref="B345:E345"/>
    <mergeCell ref="F345:L345"/>
    <mergeCell ref="B352:E352"/>
    <mergeCell ref="F352:L352"/>
    <mergeCell ref="B353:D353"/>
    <mergeCell ref="E353:L353"/>
    <mergeCell ref="B354:E354"/>
    <mergeCell ref="F354:L354"/>
    <mergeCell ref="B349:E349"/>
    <mergeCell ref="F349:L349"/>
    <mergeCell ref="B350:E350"/>
    <mergeCell ref="F350:L350"/>
    <mergeCell ref="B351:E351"/>
    <mergeCell ref="F351:L351"/>
    <mergeCell ref="B358:E358"/>
    <mergeCell ref="F358:L358"/>
    <mergeCell ref="B359:E359"/>
    <mergeCell ref="F359:L359"/>
    <mergeCell ref="B360:D360"/>
    <mergeCell ref="E360:L360"/>
    <mergeCell ref="B355:E355"/>
    <mergeCell ref="F355:L355"/>
    <mergeCell ref="B356:E356"/>
    <mergeCell ref="F356:L356"/>
    <mergeCell ref="B357:E357"/>
    <mergeCell ref="F357:L357"/>
    <mergeCell ref="F365:L365"/>
    <mergeCell ref="B366:E366"/>
    <mergeCell ref="F366:L366"/>
    <mergeCell ref="B361:E361"/>
    <mergeCell ref="F361:L361"/>
    <mergeCell ref="B362:E362"/>
    <mergeCell ref="F362:L362"/>
    <mergeCell ref="B363:E363"/>
    <mergeCell ref="F363:L363"/>
    <mergeCell ref="B40:J40"/>
    <mergeCell ref="K40:L40"/>
    <mergeCell ref="B41:J41"/>
    <mergeCell ref="K41:L41"/>
    <mergeCell ref="B94:K94"/>
    <mergeCell ref="B95:K95"/>
    <mergeCell ref="B105:K105"/>
    <mergeCell ref="B373:E373"/>
    <mergeCell ref="F373:L373"/>
    <mergeCell ref="B370:E370"/>
    <mergeCell ref="F370:L370"/>
    <mergeCell ref="B371:E371"/>
    <mergeCell ref="F371:L371"/>
    <mergeCell ref="B372:E372"/>
    <mergeCell ref="F372:L372"/>
    <mergeCell ref="B367:D367"/>
    <mergeCell ref="E367:L367"/>
    <mergeCell ref="B368:E368"/>
    <mergeCell ref="F368:L368"/>
    <mergeCell ref="B369:E369"/>
    <mergeCell ref="F369:L369"/>
    <mergeCell ref="B364:E364"/>
    <mergeCell ref="F364:L364"/>
    <mergeCell ref="B365:E365"/>
    <mergeCell ref="C167:M167"/>
    <mergeCell ref="B157:G157"/>
    <mergeCell ref="H157:L157"/>
    <mergeCell ref="B158:K158"/>
    <mergeCell ref="B159:K159"/>
    <mergeCell ref="B146:K146"/>
    <mergeCell ref="B63:J63"/>
    <mergeCell ref="K63:L63"/>
    <mergeCell ref="B52:J52"/>
    <mergeCell ref="K52:L52"/>
    <mergeCell ref="B145:K145"/>
    <mergeCell ref="B147:K147"/>
    <mergeCell ref="B148:K148"/>
    <mergeCell ref="B149:K149"/>
    <mergeCell ref="B150:G150"/>
    <mergeCell ref="H150:L150"/>
    <mergeCell ref="B140:G140"/>
    <mergeCell ref="H140:L140"/>
    <mergeCell ref="B141:K141"/>
    <mergeCell ref="B142:K142"/>
    <mergeCell ref="B143:K143"/>
    <mergeCell ref="B144:K144"/>
    <mergeCell ref="B135:J135"/>
    <mergeCell ref="B136:G136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headerFooter>
    <oddFooter>&amp;LREV. B&amp;C&amp;P&amp;RFSGC-114-8-INS-08</oddFooter>
  </headerFooter>
  <rowBreaks count="5" manualBreakCount="5">
    <brk id="57" max="16383" man="1"/>
    <brk id="118" max="16383" man="1"/>
    <brk id="183" max="14" man="1"/>
    <brk id="238" max="14" man="1"/>
    <brk id="3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Numeralia CETI</vt:lpstr>
      <vt:lpstr>'Numeralia CETI'!Área_de_impresión</vt:lpstr>
      <vt:lpstr>'Numeralia CETI'!Títulos_a_imprimir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</dc:creator>
  <cp:lastModifiedBy>Departamento</cp:lastModifiedBy>
  <cp:lastPrinted>2018-03-07T15:05:01Z</cp:lastPrinted>
  <dcterms:created xsi:type="dcterms:W3CDTF">2015-06-16T13:23:09Z</dcterms:created>
  <dcterms:modified xsi:type="dcterms:W3CDTF">2019-07-16T16:04:17Z</dcterms:modified>
</cp:coreProperties>
</file>